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878" activeTab="5"/>
  </bookViews>
  <sheets>
    <sheet name="OP" sheetId="1" r:id="rId1"/>
    <sheet name="BS" sheetId="2" r:id="rId2"/>
    <sheet name="VB BS " sheetId="3" r:id="rId3"/>
    <sheet name="BU" sheetId="4" r:id="rId4"/>
    <sheet name="GT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sharedStrings.xml><?xml version="1.0" encoding="utf-8"?>
<sst xmlns="http://schemas.openxmlformats.org/spreadsheetml/2006/main" count="792" uniqueCount="543">
  <si>
    <t>A.</t>
  </si>
  <si>
    <t>Prihodi od naknada i provizija</t>
  </si>
  <si>
    <t>B.</t>
  </si>
  <si>
    <t>Troškovi amortizacije</t>
  </si>
  <si>
    <t>C.</t>
  </si>
  <si>
    <t>D.</t>
  </si>
  <si>
    <t>Ostali prihodi</t>
  </si>
  <si>
    <t>E.</t>
  </si>
  <si>
    <t>Razrijeđena zarada po dionici</t>
  </si>
  <si>
    <t>M.P.</t>
  </si>
  <si>
    <t>Oznaka za AOP</t>
  </si>
  <si>
    <t>Iznos tekuće godine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</si>
  <si>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</si>
  <si>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</si>
  <si>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</si>
  <si>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</si>
  <si>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</si>
  <si>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</si>
  <si>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</si>
  <si>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</si>
  <si>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</si>
  <si>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</si>
  <si>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</si>
  <si>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Plaćeni porez na dobit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</si>
  <si>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</si>
  <si>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</si>
  <si>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</si>
  <si>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</si>
  <si>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</si>
  <si>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</si>
  <si>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</si>
  <si>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</si>
  <si>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</si>
  <si>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2.10.</t>
  </si>
  <si>
    <t>2.11.</t>
  </si>
  <si>
    <t>2.12.</t>
  </si>
  <si>
    <t>2.13.</t>
  </si>
  <si>
    <t>2.14.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</si>
  <si>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</si>
  <si>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</si>
  <si>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</si>
  <si>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</si>
  <si>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</si>
  <si>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</si>
  <si>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</si>
  <si>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</si>
  <si>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</si>
  <si>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</si>
  <si>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</si>
  <si>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</si>
  <si>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</si>
  <si>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</si>
  <si>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</si>
  <si>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</si>
  <si>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</si>
  <si>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</si>
  <si>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</si>
  <si>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</si>
  <si>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</si>
  <si>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</si>
  <si>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10.</t>
  </si>
  <si>
    <t>17.</t>
  </si>
  <si>
    <t>18.</t>
  </si>
  <si>
    <t>19.</t>
  </si>
  <si>
    <t>20.</t>
  </si>
  <si>
    <t>21.</t>
  </si>
  <si>
    <t>22.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</si>
  <si>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</si>
  <si>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</si>
  <si>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</si>
  <si>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</si>
  <si>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</si>
  <si>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</si>
  <si>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</si>
  <si>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Puna adresa (poštanski broj, mjesto, ulica i broj)</t>
  </si>
  <si>
    <t>Broj telefona i telefaksa</t>
  </si>
  <si>
    <t>E-mail adresa</t>
  </si>
  <si>
    <t>Djelatnost emitenta</t>
  </si>
  <si>
    <t>Broj uposlenih u emitentu</t>
  </si>
  <si>
    <t>Broj poslovnih jedinica i predstavništava emitenta</t>
  </si>
  <si>
    <t>Firma i sjedište vanjskog revizora emitenta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</si>
  <si>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</si>
  <si>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</si>
  <si>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</si>
  <si>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</si>
  <si>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</si>
  <si>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</si>
  <si>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</si>
  <si>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</si>
  <si>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</si>
  <si>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</si>
  <si>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</si>
  <si>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</si>
  <si>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</si>
  <si>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</si>
  <si>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</si>
  <si>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</si>
  <si>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</si>
  <si>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</si>
  <si>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</si>
  <si>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</si>
  <si>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</si>
  <si>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</si>
  <si>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</si>
  <si>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</si>
  <si>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</si>
  <si>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</si>
  <si>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t xml:space="preserve">Sjedište: </t>
  </si>
  <si>
    <t>Šifra djelatnosti:</t>
  </si>
  <si>
    <t xml:space="preserve">JIB: </t>
  </si>
  <si>
    <t xml:space="preserve">Matični broj: </t>
  </si>
  <si>
    <t>IZVJEŠTAJ O FINANSIJSKOM POLOŽAJU NA KRAJU PERIODA
(BILANS STANJA)</t>
  </si>
  <si>
    <t>(u BAM)</t>
  </si>
  <si>
    <t>Redni broj</t>
  </si>
  <si>
    <t>Pozicija</t>
  </si>
  <si>
    <t>Bilješka</t>
  </si>
  <si>
    <t>Iznos prethodne godine 
(početno stanje)</t>
  </si>
  <si>
    <t>Nematerijalna imovina</t>
  </si>
  <si>
    <t>Ulaganja u investicijske nekretnine</t>
  </si>
  <si>
    <t>4.1.</t>
  </si>
  <si>
    <t>4.2.</t>
  </si>
  <si>
    <t>4.3.</t>
  </si>
  <si>
    <t>4.4.</t>
  </si>
  <si>
    <t>Ulaganja u zajedničke poduhvate</t>
  </si>
  <si>
    <t>Goodwill</t>
  </si>
  <si>
    <t>Ulaganja u instrumente kapitala</t>
  </si>
  <si>
    <t>11.2.</t>
  </si>
  <si>
    <t>11.3.</t>
  </si>
  <si>
    <t>11.4.</t>
  </si>
  <si>
    <t>Ostala finansijska imovina po amortizovanom trošku</t>
  </si>
  <si>
    <t>Potraživanja po finansijskim najmovima</t>
  </si>
  <si>
    <t>Ostala imovina i potraživanja</t>
  </si>
  <si>
    <t>Odgođena porezna imovina</t>
  </si>
  <si>
    <t>Dugoročna imovina namijenjena prodaji i imovina poslovanja koje se obustavlja</t>
  </si>
  <si>
    <t>5.1.</t>
  </si>
  <si>
    <t>5.2.</t>
  </si>
  <si>
    <t>Derivatni finansijski instrumenti</t>
  </si>
  <si>
    <t>VANBILANSNA EVIDENCIJA</t>
  </si>
  <si>
    <t>Otkupljene vlastite dionice</t>
  </si>
  <si>
    <t>Dionička premija</t>
  </si>
  <si>
    <t xml:space="preserve">Statutarne rezerve </t>
  </si>
  <si>
    <t>Ostale rezerve</t>
  </si>
  <si>
    <t>Ostale revalorizacione rezerve</t>
  </si>
  <si>
    <t>6.1.</t>
  </si>
  <si>
    <t>6.2.</t>
  </si>
  <si>
    <t>Kapital koji pripada vlasnicima manjinskih interesa</t>
  </si>
  <si>
    <t>OBAVEZE</t>
  </si>
  <si>
    <t>Obaveze po osnovu najmova</t>
  </si>
  <si>
    <t>Ostale finansijske obaveze po amortizovanom trošku</t>
  </si>
  <si>
    <t>Odgođene porezne obaveze</t>
  </si>
  <si>
    <t>Finansijske obaveze po fer vrijednosti kroz bilans uspjeha</t>
  </si>
  <si>
    <t>Obaveze za porez na dobit</t>
  </si>
  <si>
    <t>Direktor</t>
  </si>
  <si>
    <t xml:space="preserve">IMOVINA </t>
  </si>
  <si>
    <t>Gotovina i gotovinski ekvivalenti</t>
  </si>
  <si>
    <t>Finansijska imovina po fer vrijednosti kroz bilans uspjeha (003 do 005)</t>
  </si>
  <si>
    <t xml:space="preserve">Finansijska imovina za koju je izabrano da se ne mjeri po fer vrijednosti kroz ostali ukupni rezultat </t>
  </si>
  <si>
    <t xml:space="preserve">Finansijska imovina koja se nije kvalifikovala za mjerenje po amortizovanom trošku, niti po fer vrijednosti kroz ostali ukupni rezultat </t>
  </si>
  <si>
    <t>Finansijska imovina po fer vrijednosti kroz ostali ukupni rezultat (007+008)</t>
  </si>
  <si>
    <t>Dati krediti, vrijednosni papiri i ostali dužnički instrumenti</t>
  </si>
  <si>
    <t>Obavezna rezerva kod Centralne banke</t>
  </si>
  <si>
    <t>Depoziti kod drugih banaka</t>
  </si>
  <si>
    <t>Krediti i potraživanja od klijenata</t>
  </si>
  <si>
    <t>Unaprijed plaćeni porez na dobit</t>
  </si>
  <si>
    <t>Nekretnine postrojenja i oprema</t>
  </si>
  <si>
    <t>Imovina s pravom korištenja</t>
  </si>
  <si>
    <t>Ulaganja u pridružena društva</t>
  </si>
  <si>
    <t>Finansijske obaveze po amortizovanom trošku (103 do 108)</t>
  </si>
  <si>
    <t>Depoziti od banaka i drugih finansijskih institucija</t>
  </si>
  <si>
    <t>Depoziti od klijenata</t>
  </si>
  <si>
    <t>Uzeti krediti</t>
  </si>
  <si>
    <t>Izdati dužnički instrumenti</t>
  </si>
  <si>
    <t>Rezervisanja (113 do 115)</t>
  </si>
  <si>
    <t>Kreditni rizik preuzetih obaveza i datih garancija</t>
  </si>
  <si>
    <t>Sudski sporovi</t>
  </si>
  <si>
    <t>6.3.</t>
  </si>
  <si>
    <t>Ostala rezervisanja</t>
  </si>
  <si>
    <t>Ostale obaveze</t>
  </si>
  <si>
    <t xml:space="preserve">KAPITAL </t>
  </si>
  <si>
    <t>Dionički kapital (119+120-121)</t>
  </si>
  <si>
    <t>Obične dionice (Vlasnički udjeli / Ostali kapital)</t>
  </si>
  <si>
    <t>Povlaštene dionice</t>
  </si>
  <si>
    <t>Rezerve (124 do 126)</t>
  </si>
  <si>
    <t>Rezerve formirane iz dobiti</t>
  </si>
  <si>
    <t>Revalorizacione rezerve (128 do 130)</t>
  </si>
  <si>
    <t>Revalorizacione rezerve za nekretnine, postrojenja i opreme</t>
  </si>
  <si>
    <t xml:space="preserve">Revalorizacione rezerve za finansijsku imovinu mjerenu po fer vrijednosti kroz ostali ukupni rezultat </t>
  </si>
  <si>
    <t>Dobit (132+133)</t>
  </si>
  <si>
    <t>Dobit tekuće godine</t>
  </si>
  <si>
    <t>Akumulirana, neraspoređena dobit iz prethodnih godina</t>
  </si>
  <si>
    <t>Gubitak (135+136)</t>
  </si>
  <si>
    <t>Gubitak tekuće godine</t>
  </si>
  <si>
    <t>Akumulirani, nepokriveni gubici iz prethodnih godina</t>
  </si>
  <si>
    <r>
      <t>Ulaganja u zavisn</t>
    </r>
    <r>
      <rPr>
        <i/>
        <sz val="10"/>
        <color indexed="8"/>
        <rFont val="Times New Roman"/>
        <family val="1"/>
      </rPr>
      <t>a društva</t>
    </r>
  </si>
  <si>
    <r>
      <t xml:space="preserve">UKUPNO IMOVINA I VANBILANSNA EVIDENCIJA </t>
    </r>
    <r>
      <rPr>
        <i/>
        <sz val="10"/>
        <rFont val="Times New Roman"/>
        <family val="1"/>
      </rPr>
      <t>(028+029)</t>
    </r>
  </si>
  <si>
    <r>
      <t xml:space="preserve">UKUPNO OBAVEZE </t>
    </r>
    <r>
      <rPr>
        <i/>
        <sz val="10"/>
        <rFont val="Times New Roman"/>
        <family val="1"/>
      </rPr>
      <t>(101+102+109+110+111+112+116)</t>
    </r>
  </si>
  <si>
    <r>
      <rPr>
        <b/>
        <i/>
        <sz val="10"/>
        <rFont val="Times New Roman"/>
        <family val="1"/>
      </rPr>
      <t>Kapital koji pripada vlasnicima matičnog društva</t>
    </r>
    <r>
      <rPr>
        <i/>
        <sz val="10"/>
        <rFont val="Times New Roman"/>
        <family val="1"/>
      </rPr>
      <t xml:space="preserve"> (118+122+123+127+131-134)</t>
    </r>
  </si>
  <si>
    <r>
      <t xml:space="preserve">UKUPNO KAPITAL </t>
    </r>
    <r>
      <rPr>
        <i/>
        <sz val="10"/>
        <rFont val="Times New Roman"/>
        <family val="1"/>
      </rPr>
      <t>(137+138)</t>
    </r>
  </si>
  <si>
    <r>
      <t xml:space="preserve">UKUPNO OBAVEZE I KAPITAL </t>
    </r>
    <r>
      <rPr>
        <i/>
        <sz val="10"/>
        <rFont val="Times New Roman"/>
        <family val="1"/>
      </rPr>
      <t>(117+139)</t>
    </r>
  </si>
  <si>
    <r>
      <t xml:space="preserve">UKUPNO OBAVEZE, KAPITAL I VANBILANSNA EVIDENCIJA </t>
    </r>
    <r>
      <rPr>
        <i/>
        <sz val="10"/>
        <rFont val="Times New Roman"/>
        <family val="1"/>
      </rPr>
      <t>(140+141)</t>
    </r>
  </si>
  <si>
    <t>IZVJEŠTAJ O UKUPNOM REZULTATU ZA PERIOD
(BILANS USPJEHA)</t>
  </si>
  <si>
    <t>BILANS USPJEHA</t>
  </si>
  <si>
    <t>1.11.</t>
  </si>
  <si>
    <t>1.12.</t>
  </si>
  <si>
    <t>1.13.</t>
  </si>
  <si>
    <t>1.14.</t>
  </si>
  <si>
    <t>2.9.</t>
  </si>
  <si>
    <t>Prihodi od dividendi</t>
  </si>
  <si>
    <t>Umanjenje vrijednosti goodwill-a</t>
  </si>
  <si>
    <t>Tekući porez na dobit</t>
  </si>
  <si>
    <t>Efekat smanjenja odgođene porezne imovine</t>
  </si>
  <si>
    <t>Efekat povećanja odgođene porezne imovine</t>
  </si>
  <si>
    <t>Efekat povećanja odgođenih poreznih obaveza</t>
  </si>
  <si>
    <t>Efekat smanjenja odgođenih poreznih obaveza</t>
  </si>
  <si>
    <t>Dobit ili gubitak od obustavljenog poslovanja</t>
  </si>
  <si>
    <t>IZVJEŠTAJ O OSTALOM UKUPNOM REZULTATU</t>
  </si>
  <si>
    <t>Povećanje/(smanjenje) fer vrijednosti dužničkih instrumenata po fer vrijednosti kroz ostali ukupni rezultat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</si>
  <si>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</si>
  <si>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</si>
  <si>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</si>
  <si>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</si>
  <si>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t>Revalorizacija zemljišta i građevina</t>
  </si>
  <si>
    <t>Povećanje/(smanjenje) fer vrijednosti instrumenata kapitala po fer vrijednosti kroz ostali ukupni rezultat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</si>
  <si>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</si>
  <si>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</si>
  <si>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</si>
  <si>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Zarada po dionici</t>
  </si>
  <si>
    <t>Dobit/(gubitak) koja pripada:</t>
  </si>
  <si>
    <t>Ukupni rezultat koji pripada:</t>
  </si>
  <si>
    <t>Bruto iznos vanbilansnih izloženosti</t>
  </si>
  <si>
    <t>Rezervisanja za očekivane kreditne gubitke po vanbilansnim izloženostima</t>
  </si>
  <si>
    <t>Neto iznos vanbilansnih izloženosti</t>
  </si>
  <si>
    <t>Neopozive obаveze za davanje kredita</t>
  </si>
  <si>
    <t>Neiskorišteni iznos odobrenih kredita, limita, kartica</t>
  </si>
  <si>
    <t>Akreditivi</t>
  </si>
  <si>
    <t>Neopozivi dokumentovani akreditivi izdani za plaćanja u inostranstvu</t>
  </si>
  <si>
    <t>Ostali akreditivi izdani za plaćanja u inostranstvu</t>
  </si>
  <si>
    <t>Izdate garancije</t>
  </si>
  <si>
    <t>Izdate plative garancije</t>
  </si>
  <si>
    <t>Izdate činidbene garancije</t>
  </si>
  <si>
    <t>Ostale vrste garancija</t>
  </si>
  <si>
    <t xml:space="preserve">Ostale stavke vanbilansne izloženosti </t>
  </si>
  <si>
    <t>UKUPNO</t>
  </si>
  <si>
    <t>Rezervisanja za očekivane 
kreditne gubitke 
po vanbilansnim izloženostima</t>
  </si>
  <si>
    <t>Tabela B1</t>
  </si>
  <si>
    <t>Prihodi od kamata i slični prihodi po efektivnoj kamatnoj stopi (202 do 204)</t>
  </si>
  <si>
    <t>Prihodi od kamata i slični prihodi po efektivnoj kamatnoj stopi od finansijske imovine po amortizovanom trošku</t>
  </si>
  <si>
    <t>Prihodi od kamata i slični prihodi po efektivnoj kamatnoj stopi od finansijske imovine po fer vrijednosti kroz ostali ukupni rezultat</t>
  </si>
  <si>
    <t>Prihodi od kamata i slični prihodi po efektivnoj kamatnoj stopi od finansijske imovine po fer vrijednosti kroz bilans uspjeha</t>
  </si>
  <si>
    <t>Rashodi kamata i slični rashodi po efektivnoj kamatnoj stopi (206+207)</t>
  </si>
  <si>
    <t>Rashodi od kamata i slični rashodi po efektivnoj kamatnoj stopi po finansijskim obavezama po amortizovanom trošku</t>
  </si>
  <si>
    <t>Rashodi od kamata i slični rashodi po efektivnoj kamatnoj stopi po finansijskim obavezama po fer vrijednosti kroz bilans uspjeha</t>
  </si>
  <si>
    <t xml:space="preserve">Rashodi od naknada i provizija </t>
  </si>
  <si>
    <t>Umanjenja vrijednosti i rezervisanja (213 do 217) (+ / -)</t>
  </si>
  <si>
    <t>7.1.</t>
  </si>
  <si>
    <t>Neto kreditni gubici / (neto otpuštanja ranije priznatih kreditnih gubitaka) od finansijske imovine po amortizovanom trošku</t>
  </si>
  <si>
    <t>7.2.</t>
  </si>
  <si>
    <t>Neto kreditni gubici / (neto otpuštanja ranije priznatih kreditnih gubitaka) od finansijske imovine po fer vrijednosti kroz ostali ukupni rezultat</t>
  </si>
  <si>
    <t>7.3.</t>
  </si>
  <si>
    <t>Rezervisanja / (neto otpuštanja ranije priznatih rezervisanja) za kreditni rizik preuzetih obaveza i datih garancija</t>
  </si>
  <si>
    <t>7.4.</t>
  </si>
  <si>
    <t>Rezervisanja / (neto otpuštanja ranije priznatih rezervisanja) za sudske sporove</t>
  </si>
  <si>
    <t>7.5.</t>
  </si>
  <si>
    <t>Ostala rezervisanja / (neto otpuštanja ranije priznatih rezervisanja)</t>
  </si>
  <si>
    <t>8.1.</t>
  </si>
  <si>
    <t>Neto dobici/(gubici) od prestanka priznavanja finansijske imovine po amortizovanom trošku</t>
  </si>
  <si>
    <t>8.2.</t>
  </si>
  <si>
    <t>Neto dobici/(gubici) od modifikacija finansijske imovine po amortizovanom trošku koje nisu rezultirale prestankom priznavanja</t>
  </si>
  <si>
    <t>8.3.</t>
  </si>
  <si>
    <t xml:space="preserve">Neto dobici/(gubici) od otuđenja finansijske imovine po amortizovanom trošku </t>
  </si>
  <si>
    <t>8.4.</t>
  </si>
  <si>
    <t>8.5.</t>
  </si>
  <si>
    <t>Neto dobici/(gubici) od otuđenja finansijske imovine po fer vrijednosti kroz bilans uspjeha</t>
  </si>
  <si>
    <t>8.6.</t>
  </si>
  <si>
    <t>Neto dobici/(gubici) od otuđenja finansijske imovine po fer vrijednosti kroz ostali ukupni rezultat</t>
  </si>
  <si>
    <t>8.7.</t>
  </si>
  <si>
    <t>Neto dobici/(gubici) od reklasifikacija finansijske imovine između poslovnih modela</t>
  </si>
  <si>
    <t>8.8.</t>
  </si>
  <si>
    <t>Neto dobici/(gubici) od derivatnih finansijskih instrumenata</t>
  </si>
  <si>
    <t>Neto pozitivne/(negativne) kursne razlike</t>
  </si>
  <si>
    <t>Dobici i (gubici) od dugoročne nefinansijske imovine (230 do 240) (+ / -)</t>
  </si>
  <si>
    <t>11.1.</t>
  </si>
  <si>
    <t>Neto dobici/(gubici) od otuđenja nekretnina, postrojenja i opreme</t>
  </si>
  <si>
    <t>(Neto gubici od umanjenja vrijednosti)/neto dobici od otpuštanja ranije priznatih gubitaka od umanjenja vrijednosti nekretnina, postrojenja i opreme</t>
  </si>
  <si>
    <t>(Neto gubici)/neto dobici od otpuštanja ranije priznatih gubitaka od promjene revalorizovane vrijednosti nekretnina, postrojenja i opreme za koje nema postojećih revalorizacionih rezervi</t>
  </si>
  <si>
    <t>Neto dobici/(gubici) od otuđenja ulaganja u investicijske nekretnine</t>
  </si>
  <si>
    <t>11.5.</t>
  </si>
  <si>
    <t xml:space="preserve">Neto efekti promjene vrijednosti ulaganja u investicijske nekretnine koje se vode po fer vrijednosti </t>
  </si>
  <si>
    <t>11.6.</t>
  </si>
  <si>
    <t>(Neto gubici od umanjenja vrijednosti)/neto dobici od otpuštanja ranije priznatih gubitaka od umanjenja vrijednosti investicijskih nekretnina</t>
  </si>
  <si>
    <t>11.7.</t>
  </si>
  <si>
    <t>Neto dobici/(gubici) od otuđenja nematerijalne imovine</t>
  </si>
  <si>
    <t>11.8.</t>
  </si>
  <si>
    <t>(Neto gubici od umanjenja vrijednosti)/neto dobici od otpuštanja ranije priznatih gubitaka od umanjenja vrijednosti nematerijalne imovine</t>
  </si>
  <si>
    <t>11.9.</t>
  </si>
  <si>
    <t>Neto dobici/(gubici) od prestanka priznavanja imovine s pravom korištenja</t>
  </si>
  <si>
    <t>11.10.</t>
  </si>
  <si>
    <t>Neto dobici/(gubici) od dugoročne imovine namijenjene prodaji</t>
  </si>
  <si>
    <t>11.11.</t>
  </si>
  <si>
    <t>Ostali (neto gubici od umanjenja vrijednosti)/neto dobici od otpuštanja ranije priznatih gubitaka od umanjenja vrijednosti dugoročne nefinansijske imovine</t>
  </si>
  <si>
    <t>Troškovi zaposlenih</t>
  </si>
  <si>
    <t>Ostali troškovi i rashodi</t>
  </si>
  <si>
    <t>Udio u rezultatu pridruženog društva i zajedničkog poduhvata primjenom metode udjela</t>
  </si>
  <si>
    <t>Odgođeni porez na dobit (252-253+254-255)</t>
  </si>
  <si>
    <t>22.1.</t>
  </si>
  <si>
    <t>22.2.</t>
  </si>
  <si>
    <t>22.3.</t>
  </si>
  <si>
    <t>22.4</t>
  </si>
  <si>
    <t>24.</t>
  </si>
  <si>
    <t>25.</t>
  </si>
  <si>
    <t>26.</t>
  </si>
  <si>
    <t>27.</t>
  </si>
  <si>
    <t>28.</t>
  </si>
  <si>
    <t>29.</t>
  </si>
  <si>
    <t>29.1.</t>
  </si>
  <si>
    <t>29.2.</t>
  </si>
  <si>
    <t>29.3.</t>
  </si>
  <si>
    <t>29.4.</t>
  </si>
  <si>
    <t>29.5.</t>
  </si>
  <si>
    <t>30.</t>
  </si>
  <si>
    <t>30.1.</t>
  </si>
  <si>
    <t>30.2.</t>
  </si>
  <si>
    <t>30.3.</t>
  </si>
  <si>
    <t>30.4.</t>
  </si>
  <si>
    <t>30.5.</t>
  </si>
  <si>
    <t>30.6.</t>
  </si>
  <si>
    <t>30.7.</t>
  </si>
  <si>
    <t>31.</t>
  </si>
  <si>
    <t>32.</t>
  </si>
  <si>
    <t>33.</t>
  </si>
  <si>
    <t>33.1.</t>
  </si>
  <si>
    <t>Osnovna zarada po dionici</t>
  </si>
  <si>
    <t>33.2.</t>
  </si>
  <si>
    <t>34.</t>
  </si>
  <si>
    <t>34.1.</t>
  </si>
  <si>
    <t>Vlasnicima matičnog društva</t>
  </si>
  <si>
    <t>34.2.</t>
  </si>
  <si>
    <t>Vlasnicima manjinskih interesa</t>
  </si>
  <si>
    <t>35.</t>
  </si>
  <si>
    <t>35.1.</t>
  </si>
  <si>
    <t>35.2.</t>
  </si>
  <si>
    <r>
      <t xml:space="preserve">Neto prihodi/rashodi od naknada i provizija (209-210) </t>
    </r>
    <r>
      <rPr>
        <i/>
        <sz val="10"/>
        <rFont val="Times New Roman"/>
        <family val="1"/>
      </rPr>
      <t>(+ / -)</t>
    </r>
  </si>
  <si>
    <r>
      <rPr>
        <b/>
        <i/>
        <sz val="10"/>
        <rFont val="Times New Roman"/>
        <family val="1"/>
      </rPr>
      <t>Porez na dobit</t>
    </r>
    <r>
      <rPr>
        <i/>
        <sz val="10"/>
        <rFont val="Times New Roman"/>
        <family val="1"/>
      </rPr>
      <t xml:space="preserve"> (250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251)</t>
    </r>
  </si>
  <si>
    <r>
      <t xml:space="preserve">Dobit iz redovnog poslovanja </t>
    </r>
    <r>
      <rPr>
        <i/>
        <sz val="10"/>
        <rFont val="Times New Roman"/>
        <family val="1"/>
      </rPr>
      <t>(248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256)</t>
    </r>
  </si>
  <si>
    <r>
      <t xml:space="preserve">Dobit </t>
    </r>
    <r>
      <rPr>
        <i/>
        <sz val="10"/>
        <rFont val="Times New Roman"/>
        <family val="1"/>
      </rPr>
      <t>(257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259)</t>
    </r>
  </si>
  <si>
    <r>
      <t xml:space="preserve">Gubitak </t>
    </r>
    <r>
      <rPr>
        <i/>
        <sz val="10"/>
        <rFont val="Times New Roman"/>
        <family val="1"/>
      </rPr>
      <t>(258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259)</t>
    </r>
  </si>
  <si>
    <r>
      <t>Stavke koje mogu biti reklasifikovane u bilans uspjeha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263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264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266-267)</t>
    </r>
  </si>
  <si>
    <r>
      <rPr>
        <b/>
        <i/>
        <sz val="10"/>
        <rFont val="Times New Roman"/>
        <family val="1"/>
      </rPr>
      <t>Ostali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 xml:space="preserve">268) </t>
    </r>
  </si>
  <si>
    <r>
      <rPr>
        <b/>
        <i/>
        <sz val="10"/>
        <rFont val="Times New Roman"/>
        <family val="1"/>
      </rPr>
      <t>UKUPNI REZULTAT</t>
    </r>
    <r>
      <rPr>
        <i/>
        <sz val="10"/>
        <rFont val="Times New Roman"/>
        <family val="1"/>
      </rPr>
      <t xml:space="preserve"> (260 ili 261 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 xml:space="preserve"> 276)</t>
    </r>
  </si>
  <si>
    <t xml:space="preserve">Oznaka za AOP </t>
  </si>
  <si>
    <t>( + )</t>
  </si>
  <si>
    <t>Odlivi po osnovu plaćanja zaposlenima</t>
  </si>
  <si>
    <t>( - )</t>
  </si>
  <si>
    <t>Ostali prilivi iz poslovnih aktivnosti</t>
  </si>
  <si>
    <t>Ostali odlivi iz poslovnih aktivnosti</t>
  </si>
  <si>
    <t>( + ) ( - )</t>
  </si>
  <si>
    <t>GOTOVINSKI TOKOVI IZ ULAGAČKIH AKTIVNOSTI</t>
  </si>
  <si>
    <t>2.15.</t>
  </si>
  <si>
    <t>2.16.</t>
  </si>
  <si>
    <t>2.17.</t>
  </si>
  <si>
    <t>2.18.</t>
  </si>
  <si>
    <t>2.19.</t>
  </si>
  <si>
    <t>2.20.</t>
  </si>
  <si>
    <t>2.21.</t>
  </si>
  <si>
    <t>Prilivi od otuđenja udjela u zajedničkim poduhvatima</t>
  </si>
  <si>
    <t>Primljene dividende</t>
  </si>
  <si>
    <t>Ostali prilivi iz ulagačkih aktivnosti</t>
  </si>
  <si>
    <t>Ostali odlivi iz ulagačkih aktivnosti</t>
  </si>
  <si>
    <t>Isplaćene dividende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</si>
  <si>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</si>
  <si>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</si>
  <si>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</si>
  <si>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</si>
  <si>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</si>
  <si>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</si>
  <si>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</si>
  <si>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</si>
  <si>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GOTOVINA I GOTOVINSKI EKVIVALENTI NA POČETKU PERIODA</t>
  </si>
  <si>
    <t xml:space="preserve">GOTOVINSKI TOKOVI IZ POSLOVNIH AKTIVNOSTI </t>
  </si>
  <si>
    <t>Prilivi od kamata i sličnih prihoda po efektivnoj kamatnoj stopi</t>
  </si>
  <si>
    <t>Odlivi od kamata i sličnih prihoda po efektivnoj kamatnoj stopi</t>
  </si>
  <si>
    <t>Prilivi od od naknada i provizija</t>
  </si>
  <si>
    <t>Odlivi od od naknada i provizija</t>
  </si>
  <si>
    <t>Neto prilivi od trgovanja derivatnim finansijskim instrumentima</t>
  </si>
  <si>
    <t>Odlivi po osnovu plaćanja operativnih rashoda i troškova</t>
  </si>
  <si>
    <t>Neto (povećanje) / smanjenje obavezne rezerve kod Centralne banke</t>
  </si>
  <si>
    <t>1.15.</t>
  </si>
  <si>
    <t>Neto (povećanje) / smanjenje plasmana kod drugih banaka</t>
  </si>
  <si>
    <t>1.16.</t>
  </si>
  <si>
    <t>Neto (povećanje) / smanjenje kredita i potraživanja od klijenata</t>
  </si>
  <si>
    <t>1.17.</t>
  </si>
  <si>
    <t>Neto (povećanje) / smanjenje potraživanja po finansijskim najmovima</t>
  </si>
  <si>
    <t>1.18.</t>
  </si>
  <si>
    <t>Neto (povećanje) / smanjenje ostale imovine i potraživanja</t>
  </si>
  <si>
    <t>1.19.</t>
  </si>
  <si>
    <t>1.20.</t>
  </si>
  <si>
    <t>Neto povećanje / (smanjenje) depozita od klijenata</t>
  </si>
  <si>
    <t>1.21.</t>
  </si>
  <si>
    <t>1.22.</t>
  </si>
  <si>
    <t>Neto povećanje / (smanjenje) rezervisanja za obaveze</t>
  </si>
  <si>
    <t>1.23.</t>
  </si>
  <si>
    <t>Neto povećanje / (smanjenje) ostalih obaveza</t>
  </si>
  <si>
    <t>A</t>
  </si>
  <si>
    <t>Sticanje ostale finansijske imovine po amortizovanom trošku</t>
  </si>
  <si>
    <t>Prilivi od otuđenja ostale finansijske imovine po amortizovanom trošku</t>
  </si>
  <si>
    <t>Sticanje nekretnina, postrojenja i opreme</t>
  </si>
  <si>
    <t>Prilivi od otuđenja nekretnina, postrojenja i opreme</t>
  </si>
  <si>
    <t>Sticanje investicijskih nekretnina</t>
  </si>
  <si>
    <t>Prilivi od otuđenja investicijskih nekretnina</t>
  </si>
  <si>
    <t>Sticanje nematerijalne imovine</t>
  </si>
  <si>
    <t>Prilivi od otuđenja nematerijalne imovine</t>
  </si>
  <si>
    <t>Sticanje udjela u zavisnim subjektima</t>
  </si>
  <si>
    <t>Prilivi od otuđenja udjela u zavisnim subjektima</t>
  </si>
  <si>
    <t>Sticanje udjela u pridruženim subjektima</t>
  </si>
  <si>
    <t>Prilivi od otuđenja udjela u pridruženim subjektima</t>
  </si>
  <si>
    <t>Sticanje udjela u zajedničkim poduhvatima</t>
  </si>
  <si>
    <t xml:space="preserve">GOTOVINSKI TOKOVI OD AKTIVNOSTI FINANSIRANJA </t>
  </si>
  <si>
    <t>Prilivi od izdavanja običnih dionica / uplate vlasničkih udjela</t>
  </si>
  <si>
    <t>Prilivi od izdavanja prefencijalnih dionica</t>
  </si>
  <si>
    <t>Otkup vlastitih dionica</t>
  </si>
  <si>
    <t>Prilivi od prodaje otkupljenih vlastitih dionica</t>
  </si>
  <si>
    <t>Prilivi od kredita od banaka</t>
  </si>
  <si>
    <t>Otplate glavnice kredita od banaka</t>
  </si>
  <si>
    <t>Prilivi od kredita od drugih finansijskih institucija</t>
  </si>
  <si>
    <t>Otplate glavnice kredita od drugih finansijskih institucija</t>
  </si>
  <si>
    <t>Prilivi od subordiniranih kredita</t>
  </si>
  <si>
    <t>Otplate glavnice subordiniranih kredita</t>
  </si>
  <si>
    <t>Otplate glavnice po najmovima</t>
  </si>
  <si>
    <t>3.14.</t>
  </si>
  <si>
    <t>3.15.</t>
  </si>
  <si>
    <t>3.16.</t>
  </si>
  <si>
    <r>
      <t>Neto gotovinski tok iz poslovnih aktivnosti</t>
    </r>
    <r>
      <rPr>
        <i/>
        <sz val="10"/>
        <rFont val="Times New Roman"/>
        <family val="1"/>
      </rPr>
      <t xml:space="preserve"> (313 do 323)</t>
    </r>
  </si>
  <si>
    <r>
      <t xml:space="preserve">Neto gotovinski tok iz ulagačkih aktivnosti </t>
    </r>
    <r>
      <rPr>
        <i/>
        <sz val="10"/>
        <rFont val="Times New Roman"/>
        <family val="1"/>
      </rPr>
      <t>(325 do 345)</t>
    </r>
  </si>
  <si>
    <r>
      <t xml:space="preserve">Neto gotovinski tok od finansijskih aktivnosti </t>
    </r>
    <r>
      <rPr>
        <i/>
        <sz val="10"/>
        <rFont val="Times New Roman"/>
        <family val="1"/>
      </rPr>
      <t>(347 do 362)</t>
    </r>
  </si>
  <si>
    <t>IZVJEŠTAJ O TOKOVIMA GOTOVINE
(IZVJEŠTAJ O GOTOVINSKIM TOKOVIMA)</t>
  </si>
  <si>
    <t>IZVJEŠTAJ O PROMJENAMA NA KAPITALU</t>
  </si>
  <si>
    <t>za period koji se završava na dan ___________ 20___ godine</t>
  </si>
  <si>
    <t>VRSTA PROMJENE NA KAPITALU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</si>
  <si>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</si>
  <si>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</si>
  <si>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</si>
  <si>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</si>
  <si>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Rezerve</t>
  </si>
  <si>
    <t>Revalorizacijske rezerve za nekretnine, postrojenja i opremu</t>
  </si>
  <si>
    <t>Revalorizacijske rezerve za finansijsku imovinu mjerenu po fer vrijednosti kroz ostali ukupni rezultat</t>
  </si>
  <si>
    <t>Ostale revalorizacijske rezerve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</si>
  <si>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</si>
  <si>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</si>
  <si>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</si>
  <si>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</si>
  <si>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</si>
  <si>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</si>
  <si>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r>
      <rPr>
        <b/>
        <i/>
        <sz val="10"/>
        <rFont val="Times New Roman"/>
        <family val="1"/>
      </rPr>
      <t>7.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906)</t>
    </r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</si>
  <si>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</si>
  <si>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</si>
  <si>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</si>
  <si>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</si>
  <si>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</si>
  <si>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</si>
  <si>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</si>
  <si>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</si>
  <si>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</si>
  <si>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r>
      <rPr>
        <b/>
        <i/>
        <sz val="10"/>
        <rFont val="Times New Roman"/>
        <family val="1"/>
      </rPr>
      <t>19.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</si>
  <si>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</si>
  <si>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</si>
  <si>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</si>
  <si>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</si>
  <si>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</si>
  <si>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r>
      <t xml:space="preserve">Neto prihodi/(rashodi) od kamata i slični prihodi po efektivnoj kamatnoj stopi 
(201-205) </t>
    </r>
    <r>
      <rPr>
        <i/>
        <sz val="10"/>
        <rFont val="Times New Roman"/>
        <family val="1"/>
      </rPr>
      <t>(+ / -)</t>
    </r>
  </si>
  <si>
    <t>Redni 
broj</t>
  </si>
  <si>
    <t xml:space="preserve">Prilivi od otuđenja instrumenata kapitala po fer vrijednosti kroz ostalu 
sveobuhvatnu dobit </t>
  </si>
  <si>
    <t xml:space="preserve">Prilivi od otuđenja dužničkih instrumenata po fer vrijednosti kroz ostalu 
sveobuhvatnu dobit </t>
  </si>
  <si>
    <t>NETO POVEĆANJE / (SMANJENJE) GOTOVINE I GOTOVINSKIH 
EKVIVALENATA (A+B+C)</t>
  </si>
  <si>
    <t>Neto prilivi od trgovanja finansijskom imovinom po fer vrijednost kroz
bilans uspjeha</t>
  </si>
  <si>
    <t>Neto povećanje / (smanjenje) depozita od banaka i drugih 
finansijskih institucija</t>
  </si>
  <si>
    <t>Neto povećanje / (smanjenje) ostalih finansijskih obaveza po 
amortizovanom trošku</t>
  </si>
  <si>
    <t xml:space="preserve">Sticanje instrumenata kapitala po fer vrijednosti kroz ostalu 
sveobuhvatnu dobit </t>
  </si>
  <si>
    <t xml:space="preserve">Sticanje dužničkih instrumenata po fer vrijednosti kroz ostalu 
sveobuhvatnu dobit </t>
  </si>
  <si>
    <r>
      <t xml:space="preserve">Gotovinski tokovi iz poslovnih aktivnosti prije promjena na poslovnoj 
imovini i poslovnim obavezama </t>
    </r>
    <r>
      <rPr>
        <i/>
        <sz val="10"/>
        <rFont val="Times New Roman"/>
        <family val="1"/>
      </rPr>
      <t>(301 do 312)</t>
    </r>
  </si>
  <si>
    <t>EFEKTI PROMJENE DEVIZNIH KURSEVA GOTOVINE I 
GOTOVINSKIH EKVIVALENATA</t>
  </si>
  <si>
    <t>GOTOVINA I GOTOVINSKI EKVIVALENTI NA 
KRAJU PERIODA (4+5+6)</t>
  </si>
  <si>
    <t>Prilivi od naplate prethodno otpisanih potraživanja za date 
kredite i kamate</t>
  </si>
  <si>
    <t>Oznaka
 (+,-)</t>
  </si>
  <si>
    <t>Internetska stranica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</si>
  <si>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</si>
  <si>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</si>
  <si>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</si>
  <si>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 xml:space="preserve">Podaci o transakcijama imovinom u obimu većem od 10% vrijednosti ukupne imovine emitenata na dan transakcije, navodeći činjenice koje su na to uticale  </t>
  </si>
  <si>
    <t xml:space="preserve">Podaci o smanjenju ili povećanju imovine emitenta za više od 10% u odnosu na stanje iz prethodnog izvještaja, navodeći činjenice koje su na to uticale  </t>
  </si>
  <si>
    <t xml:space="preserve">Podaci o smanjenju ili povećanju neto dobiti ili gubitka emitenta za više od 10% u odnosu na stanje iz prethodnog izvještaja, navodeći činjenice koje su na to uticale  </t>
  </si>
  <si>
    <t>Finansijska imovina koja se drži radi trgovanja</t>
  </si>
  <si>
    <t>Puna i skraćena firma emitenta</t>
  </si>
  <si>
    <t xml:space="preserve">Imena i prezimena, funkcije članova uprave emitenta </t>
  </si>
  <si>
    <t xml:space="preserve">Ime i prezime svakog fizičkog lica i firma svakog pravnog lica koje je vlasnik više od 5% dionica emitenta s pravom glasa na kraju izvještajnog perioda  </t>
  </si>
  <si>
    <t>Naznaka da li su finansijski izvještaji za period za koji se podnose revidirani od strane vanjskog revizora</t>
  </si>
  <si>
    <t>4. PODACI O PRAVNIM LICIMA KOJI SU U VLASNIŠTVU EMITENTA</t>
  </si>
  <si>
    <t>Neto efekti promjene vrijednosti finansijske imovine/finansijskih obaveza po fer vrijednosti kroz bilans uspjeha</t>
  </si>
  <si>
    <r>
      <t xml:space="preserve">Gubitak iz redovnog poslovanja prije oporezivanja </t>
    </r>
    <r>
      <rPr>
        <i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208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211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227+228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229+241+242-243-244-245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246-247)</t>
    </r>
  </si>
  <si>
    <r>
      <t>Stavke koje neće biti reklasifikovane u bilans uspjeha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270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271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273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274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275)</t>
    </r>
  </si>
  <si>
    <t>Finansijska imovina po amortizovanom trošku (010 do 013)</t>
  </si>
  <si>
    <r>
      <t>UKUPNO IMOVINA</t>
    </r>
    <r>
      <rPr>
        <i/>
        <sz val="10"/>
        <rFont val="Times New Roman"/>
        <family val="1"/>
      </rPr>
      <t xml:space="preserve"> (001+002+006+009+014+015+016+017+018+019+020+021+022+023+024+025+026+027)</t>
    </r>
  </si>
  <si>
    <t>Ostali dobici i (gubici) od finansijske imovine/finansijskih obaveza (219 do 226) (+ / -)</t>
  </si>
  <si>
    <t>Ostali dobici/(gubici) od finansijske imovine/finansijskih obaveza</t>
  </si>
  <si>
    <r>
      <t xml:space="preserve">Dobit iz redovnog poslovanja prije oporezivanja </t>
    </r>
    <r>
      <rPr>
        <i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208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211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227+228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229+241+242-243-244-245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246-247)</t>
    </r>
  </si>
  <si>
    <r>
      <t>Gubitak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iz redovnog poslovanja</t>
    </r>
    <r>
      <rPr>
        <i/>
        <sz val="10"/>
        <rFont val="Times New Roman"/>
        <family val="1"/>
      </rPr>
      <t xml:space="preserve"> (249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256)</t>
    </r>
  </si>
  <si>
    <t>od 01.01.2023. do  30.06.2023. godine</t>
  </si>
  <si>
    <t>Union banka d.d. Sarajevo, Union banka d.d.</t>
  </si>
  <si>
    <t>71 000 Sarajevo,Hamdije Kreševljakovića 19</t>
  </si>
  <si>
    <t>033 561 000, 033 219 201</t>
  </si>
  <si>
    <t>info@unionbank.ba</t>
  </si>
  <si>
    <t>www.unionbank.ba</t>
  </si>
  <si>
    <t>64.19 - Ostalo novčarsko posredovanje</t>
  </si>
  <si>
    <t>4 podružnice, 9 ekspozitura, ukupno 13</t>
  </si>
  <si>
    <t>Ernst&amp;Young doo Sarajevo, 71 000 Sarajevo, Fra Anđela Zvizdovića 1</t>
  </si>
  <si>
    <t>Da</t>
  </si>
  <si>
    <t xml:space="preserve">1. Hajrudin Hadžović, predsjednik                                                                                                                                                                                                                                                                                                       2.Nermin Šahinović,član                                                                                    3.Marko Čule, član                                                                                       4.Lejla Demirović, član                                                                             5.Damir Šapina, član                                                                                                                                                                                                                             </t>
  </si>
  <si>
    <t xml:space="preserve">1. Vedran Hadžiahmetović, predsjednik Uprave                                                                 2. Leon Begić, član Uprave za operacije                                                 3. Edin Mujagić, član Uprave za rizike   </t>
  </si>
  <si>
    <t>Ne</t>
  </si>
  <si>
    <t>4.954.921 dionica, 20,00 KM</t>
  </si>
  <si>
    <t>Ministarstvo finansija FBIH</t>
  </si>
  <si>
    <t xml:space="preserve">1. Maja Letica, predsjednica                                                                                    2. Aida Hadžigrahić, član                                                                                                                                                                                       3. Advija Alihodžić, član                                                                         4.Dražena Pavlović-Tunjić,                                                                                                                                                 </t>
  </si>
  <si>
    <t>1. Stanje na kraju perioda na dan 31.12.2021. godine</t>
  </si>
  <si>
    <r>
      <t>4. Ponovo iskazano stanje na početku perioda 01.01.2022. godine</t>
    </r>
    <r>
      <rPr>
        <i/>
        <sz val="10"/>
        <rFont val="Times New Roman"/>
        <family val="1"/>
      </rPr>
      <t xml:space="preserve"> (901±902±903)</t>
    </r>
  </si>
  <si>
    <r>
      <t xml:space="preserve">13. Stanje na kraju perioda na dan 31.12.2022. godine </t>
    </r>
    <r>
      <rPr>
        <i/>
        <sz val="10"/>
        <rFont val="Times New Roman"/>
        <family val="1"/>
      </rPr>
      <t>(904±907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908-909-910±911±912)</t>
    </r>
  </si>
  <si>
    <r>
      <t>16. Ponovo iskazano stanje na početku perioda 01.01.2023. godine</t>
    </r>
    <r>
      <rPr>
        <i/>
        <sz val="10"/>
        <rFont val="Times New Roman"/>
        <family val="1"/>
      </rPr>
      <t xml:space="preserve"> (913±914±915)</t>
    </r>
  </si>
  <si>
    <r>
      <t xml:space="preserve">25. Stanje na kraju perioda na dan 30.06.2023. godine </t>
    </r>
    <r>
      <rPr>
        <i/>
        <sz val="10"/>
        <rFont val="Times New Roman"/>
        <family val="1"/>
      </rPr>
      <t>(916±919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920-921-922±923±924)</t>
    </r>
  </si>
  <si>
    <t>45.(redovna) sjednica Skupštine, 22.03.2023.godine, Sarajevo</t>
  </si>
  <si>
    <t>1. Izbor organa i radnih tijela Skupštine:
a. Predsjednik Skupštine
b. Zapisničar i dva ovjerivača zapisnika;
2. Donošenje Odluke o usvajanju Godišnjeg izvještaja o poslovanju Union banke d.d. Sarajevo za 2022.godinu, sa izvještajima vanjskog revizora za 2022.godinu, Izvještajem Internog revizora, Izvještajem Nadzornog odbora i Izvještajem Odbora za reviziju
3. Donošenje Odluke o usvajanju finansijskih izvještaja i raspodjeli dobiti za 2022.godinu
4. Donošenje Odluke o usvajanju Izvještaja o procjeni članova Nadzornog odbora za 2022.godinu
5. Donošenje Odluke o usvajanju Poslovnog plana za period 2023.-2025.godine
6. Donošenje Odluke o usvajanju Plana kapitala za period 2023.- 2025.godine
7. Donošenje Odluke o izmjeni Odluke o usvajanju Statuta Union banke d.d. Sarajevo</t>
  </si>
  <si>
    <t>1.Odluka o usvajanju Godišnjeg izvještaja o poslovanju Union banke d.d. Sarajevo za 2022.godinu, sa izvještajima vanjskog revizora za 2022.godinu, Izvještajem Internog revizora, Izvještajem Nadzornog odbora i Izvještajem Odbora za reviziju
2.Odluka o usvajanju finansijskih izvještaja i raspodjeli dobiti za 2022.godinu
3.Odluka o usvajanju Izvještaja o procjeni članova Nadzornog odbora za 2022.godinu
4.Odluka o usvajanju Poslovnog plana za period 2023.-2025.godine
5.Odluka o usvajanju Plana kapitala za period 2023.- 2025.godine
6.Odluka o izmjeni Odluke o usvajanju Statuta Union banke d.d. Sarajevo</t>
  </si>
  <si>
    <t xml:space="preserve">  na dan 30.06.2023. godine</t>
  </si>
  <si>
    <t>U Sarajevu</t>
  </si>
  <si>
    <t xml:space="preserve">  za period od 01.01. do 30.06.2023. godine</t>
  </si>
  <si>
    <t>01.01. do 30.06.
tekuće godine</t>
  </si>
  <si>
    <t>01.01. do 30.06.
prethodne godine</t>
  </si>
  <si>
    <t>Izvještaj sastavio/la: Elma Šehić</t>
  </si>
  <si>
    <t>Direktor emitenta: Vedran Hadžiahmetović</t>
  </si>
  <si>
    <t>Vedran Hadžiahmetović</t>
  </si>
  <si>
    <t>UNION BANKA D.D. SARAJEVO</t>
  </si>
  <si>
    <t>HAMDIJE KREŠEVLJAKOVIĆA 19</t>
  </si>
  <si>
    <t>01.01 do 30.06
tekuće godine</t>
  </si>
  <si>
    <t>01.01 do 30.06 prethodne godine</t>
  </si>
  <si>
    <t>Dana 31.07.2023.</t>
  </si>
  <si>
    <t>U     Sarajevu,             31.07.2023.                              godine</t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</si>
</sst>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* #,##0.00_);_(* \(#,##0.00\);_(* &quot;-&quot;??_);_(@_)"/>
    <numFmt numFmtId="167" formatCode="_(* #,##0_);_(* \(#,##0\);_(* &quot;-&quot;??_);_(@_)"/>
    <numFmt numFmtId="168" formatCode="#,##0.00__\ "/>
  </numFmts>
  <fonts count="53">
    <font>
      <sz val="10"/>
      <name val="Arial"/>
      <family val="0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RO_Dutch"/>
      <family val="0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58" applyFont="1" applyFill="1" applyAlignment="1">
      <alignment horizontal="right"/>
      <protection/>
    </xf>
    <xf numFmtId="0" fontId="2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/>
      <protection/>
    </xf>
    <xf numFmtId="0" fontId="2" fillId="0" borderId="1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10" xfId="58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0" xfId="59" applyFont="1">
      <alignment/>
      <protection/>
    </xf>
    <xf numFmtId="0" fontId="2" fillId="0" borderId="0" xfId="59" applyFont="1" applyAlignment="1">
      <alignment horizontal="right"/>
      <protection/>
    </xf>
    <xf numFmtId="0" fontId="3" fillId="0" borderId="0" xfId="61" applyFont="1">
      <alignment/>
      <protection/>
    </xf>
    <xf numFmtId="0" fontId="2" fillId="0" borderId="11" xfId="59" applyFont="1" applyBorder="1" applyAlignment="1">
      <alignment horizontal="right"/>
      <protection/>
    </xf>
    <xf numFmtId="0" fontId="2" fillId="0" borderId="0" xfId="59" applyFont="1" applyAlignment="1">
      <alignment horizontal="center"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3" fillId="0" borderId="0" xfId="61" applyFont="1" applyAlignment="1">
      <alignment horizontal="center"/>
      <protection/>
    </xf>
    <xf numFmtId="49" fontId="50" fillId="33" borderId="12" xfId="61" applyNumberFormat="1" applyFont="1" applyFill="1" applyBorder="1" applyAlignment="1">
      <alignment horizontal="center" vertical="center" wrapText="1"/>
      <protection/>
    </xf>
    <xf numFmtId="0" fontId="50" fillId="33" borderId="13" xfId="61" applyFont="1" applyFill="1" applyBorder="1" applyAlignment="1">
      <alignment horizontal="center" vertical="center"/>
      <protection/>
    </xf>
    <xf numFmtId="0" fontId="50" fillId="0" borderId="12" xfId="61" applyFont="1" applyBorder="1" applyAlignment="1">
      <alignment horizontal="center" vertical="center"/>
      <protection/>
    </xf>
    <xf numFmtId="49" fontId="51" fillId="33" borderId="13" xfId="61" applyNumberFormat="1" applyFont="1" applyFill="1" applyBorder="1" applyAlignment="1">
      <alignment horizontal="center" vertical="center"/>
      <protection/>
    </xf>
    <xf numFmtId="0" fontId="51" fillId="33" borderId="13" xfId="61" applyFont="1" applyFill="1" applyBorder="1" applyAlignment="1">
      <alignment horizontal="center" vertical="center"/>
      <protection/>
    </xf>
    <xf numFmtId="0" fontId="51" fillId="33" borderId="12" xfId="61" applyFont="1" applyFill="1" applyBorder="1" applyAlignment="1">
      <alignment horizontal="center" vertical="center"/>
      <protection/>
    </xf>
    <xf numFmtId="0" fontId="51" fillId="33" borderId="13" xfId="61" applyFont="1" applyFill="1" applyBorder="1" applyAlignment="1">
      <alignment horizontal="center" vertical="center" wrapText="1"/>
      <protection/>
    </xf>
    <xf numFmtId="0" fontId="3" fillId="0" borderId="0" xfId="61" applyFont="1" applyAlignment="1">
      <alignment horizontal="left"/>
      <protection/>
    </xf>
    <xf numFmtId="0" fontId="50" fillId="33" borderId="13" xfId="61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center" vertical="center" wrapText="1"/>
    </xf>
    <xf numFmtId="3" fontId="3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horizontal="left" vertical="top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49" fontId="2" fillId="34" borderId="14" xfId="61" applyNumberFormat="1" applyFont="1" applyFill="1" applyBorder="1" applyAlignment="1">
      <alignment horizontal="center" vertical="center" wrapText="1"/>
      <protection/>
    </xf>
    <xf numFmtId="0" fontId="50" fillId="0" borderId="13" xfId="61" applyFont="1" applyBorder="1" applyAlignment="1">
      <alignment horizontal="center" vertical="center"/>
      <protection/>
    </xf>
    <xf numFmtId="0" fontId="50" fillId="0" borderId="13" xfId="61" applyFont="1" applyBorder="1" applyAlignment="1">
      <alignment horizontal="center" vertical="center" wrapText="1"/>
      <protection/>
    </xf>
    <xf numFmtId="49" fontId="3" fillId="34" borderId="11" xfId="61" applyNumberFormat="1" applyFont="1" applyFill="1" applyBorder="1" applyAlignment="1">
      <alignment horizontal="center" vertical="center"/>
      <protection/>
    </xf>
    <xf numFmtId="0" fontId="51" fillId="0" borderId="13" xfId="61" applyFont="1" applyBorder="1" applyAlignment="1">
      <alignment horizontal="center" vertical="center"/>
      <protection/>
    </xf>
    <xf numFmtId="0" fontId="51" fillId="0" borderId="12" xfId="61" applyFont="1" applyBorder="1" applyAlignment="1">
      <alignment horizontal="center" vertical="center"/>
      <protection/>
    </xf>
    <xf numFmtId="0" fontId="51" fillId="0" borderId="12" xfId="61" applyFont="1" applyBorder="1" applyAlignment="1">
      <alignment horizontal="center" vertical="center" wrapText="1"/>
      <protection/>
    </xf>
    <xf numFmtId="0" fontId="51" fillId="0" borderId="13" xfId="61" applyFont="1" applyBorder="1" applyAlignment="1">
      <alignment horizontal="center" vertical="center" wrapText="1"/>
      <protection/>
    </xf>
    <xf numFmtId="0" fontId="3" fillId="34" borderId="11" xfId="61" applyFont="1" applyFill="1" applyBorder="1" applyAlignment="1">
      <alignment horizontal="left" vertical="top" wrapText="1"/>
      <protection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1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34" borderId="15" xfId="61" applyFont="1" applyFill="1" applyBorder="1" applyAlignment="1">
      <alignment horizontal="center" vertical="center" wrapText="1"/>
      <protection/>
    </xf>
    <xf numFmtId="0" fontId="3" fillId="34" borderId="11" xfId="61" applyFont="1" applyFill="1" applyBorder="1" applyAlignment="1">
      <alignment horizontal="center" vertical="top" wrapText="1"/>
      <protection/>
    </xf>
    <xf numFmtId="0" fontId="3" fillId="34" borderId="11" xfId="61" applyFont="1" applyFill="1" applyBorder="1" applyAlignment="1">
      <alignment horizontal="center" vertical="center" wrapText="1"/>
      <protection/>
    </xf>
    <xf numFmtId="0" fontId="2" fillId="34" borderId="11" xfId="61" applyFont="1" applyFill="1" applyBorder="1" applyAlignment="1">
      <alignment horizontal="center" vertical="center" wrapText="1"/>
      <protection/>
    </xf>
    <xf numFmtId="0" fontId="2" fillId="34" borderId="11" xfId="61" applyFont="1" applyFill="1" applyBorder="1" applyAlignment="1">
      <alignment horizontal="left" vertical="top" wrapText="1"/>
      <protection/>
    </xf>
    <xf numFmtId="0" fontId="3" fillId="0" borderId="0" xfId="61" applyFont="1" applyAlignment="1">
      <alignment horizontal="center" vertical="center"/>
      <protection/>
    </xf>
    <xf numFmtId="0" fontId="2" fillId="0" borderId="15" xfId="59" applyFont="1" applyBorder="1" applyAlignment="1">
      <alignment horizontal="right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top" wrapText="1"/>
    </xf>
    <xf numFmtId="0" fontId="3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top"/>
    </xf>
    <xf numFmtId="49" fontId="5" fillId="34" borderId="19" xfId="0" applyNumberFormat="1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49" fontId="5" fillId="34" borderId="19" xfId="0" applyNumberFormat="1" applyFont="1" applyFill="1" applyBorder="1" applyAlignment="1">
      <alignment wrapText="1"/>
    </xf>
    <xf numFmtId="0" fontId="3" fillId="34" borderId="18" xfId="0" applyFont="1" applyFill="1" applyBorder="1" applyAlignment="1">
      <alignment vertical="top" wrapText="1"/>
    </xf>
    <xf numFmtId="49" fontId="5" fillId="34" borderId="20" xfId="0" applyNumberFormat="1" applyFont="1" applyFill="1" applyBorder="1" applyAlignment="1">
      <alignment vertical="top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3" fillId="0" borderId="11" xfId="58" applyFont="1" applyBorder="1">
      <alignment/>
      <protection/>
    </xf>
    <xf numFmtId="0" fontId="2" fillId="0" borderId="11" xfId="58" applyFont="1" applyBorder="1" applyAlignment="1">
      <alignment horizontal="left" vertical="center"/>
      <protection/>
    </xf>
    <xf numFmtId="0" fontId="3" fillId="0" borderId="11" xfId="58" applyFont="1" applyBorder="1" applyAlignment="1">
      <alignment horizontal="left" vertical="center"/>
      <protection/>
    </xf>
    <xf numFmtId="0" fontId="3" fillId="0" borderId="11" xfId="58" applyFont="1" applyBorder="1" applyAlignment="1">
      <alignment horizontal="righ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35" borderId="15" xfId="58" applyFont="1" applyFill="1" applyBorder="1" applyAlignment="1">
      <alignment horizontal="center" vertical="center"/>
      <protection/>
    </xf>
    <xf numFmtId="4" fontId="3" fillId="0" borderId="16" xfId="61" applyNumberFormat="1" applyFont="1" applyBorder="1" applyAlignment="1">
      <alignment wrapText="1"/>
      <protection/>
    </xf>
    <xf numFmtId="0" fontId="3" fillId="0" borderId="14" xfId="61" applyFont="1" applyBorder="1">
      <alignment/>
      <protection/>
    </xf>
    <xf numFmtId="0" fontId="3" fillId="0" borderId="21" xfId="61" applyFont="1" applyBorder="1">
      <alignment/>
      <protection/>
    </xf>
    <xf numFmtId="4" fontId="3" fillId="0" borderId="22" xfId="61" applyNumberFormat="1" applyFont="1" applyBorder="1" applyAlignment="1">
      <alignment wrapText="1"/>
      <protection/>
    </xf>
    <xf numFmtId="0" fontId="3" fillId="0" borderId="23" xfId="61" applyFont="1" applyBorder="1">
      <alignment/>
      <protection/>
    </xf>
    <xf numFmtId="4" fontId="3" fillId="0" borderId="24" xfId="61" applyNumberFormat="1" applyFont="1" applyBorder="1" applyAlignment="1">
      <alignment wrapText="1"/>
      <protection/>
    </xf>
    <xf numFmtId="0" fontId="3" fillId="34" borderId="18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67" fontId="28" fillId="0" borderId="0" xfId="42" applyNumberFormat="1" applyFont="1" applyFill="1" applyBorder="1" applyAlignment="1">
      <alignment/>
    </xf>
    <xf numFmtId="167" fontId="29" fillId="0" borderId="11" xfId="42" applyNumberFormat="1" applyFont="1" applyFill="1" applyBorder="1" applyAlignment="1">
      <alignment vertical="center"/>
    </xf>
    <xf numFmtId="0" fontId="7" fillId="0" borderId="25" xfId="59" applyFont="1" applyBorder="1">
      <alignment/>
      <protection/>
    </xf>
    <xf numFmtId="0" fontId="52" fillId="0" borderId="26" xfId="53" applyFont="1" applyFill="1" applyBorder="1" applyAlignment="1">
      <alignment/>
    </xf>
    <xf numFmtId="0" fontId="52" fillId="0" borderId="25" xfId="53" applyFont="1" applyFill="1" applyBorder="1" applyAlignment="1">
      <alignment/>
    </xf>
    <xf numFmtId="0" fontId="7" fillId="0" borderId="25" xfId="59" applyFont="1" applyBorder="1" applyAlignment="1">
      <alignment vertical="top" wrapText="1"/>
      <protection/>
    </xf>
    <xf numFmtId="0" fontId="0" fillId="0" borderId="25" xfId="60" applyBorder="1" applyAlignment="1">
      <alignment vertical="top" wrapText="1"/>
      <protection/>
    </xf>
    <xf numFmtId="0" fontId="0" fillId="0" borderId="25" xfId="60" applyBorder="1">
      <alignment/>
      <protection/>
    </xf>
    <xf numFmtId="0" fontId="3" fillId="0" borderId="25" xfId="60" applyFont="1" applyBorder="1">
      <alignment/>
      <protection/>
    </xf>
    <xf numFmtId="0" fontId="7" fillId="0" borderId="25" xfId="60" applyFont="1" applyBorder="1" applyAlignment="1">
      <alignment horizontal="left"/>
      <protection/>
    </xf>
    <xf numFmtId="0" fontId="7" fillId="0" borderId="25" xfId="60" applyFont="1" applyBorder="1">
      <alignment/>
      <protection/>
    </xf>
    <xf numFmtId="0" fontId="3" fillId="0" borderId="26" xfId="60" applyFont="1" applyBorder="1">
      <alignment/>
      <protection/>
    </xf>
    <xf numFmtId="0" fontId="3" fillId="0" borderId="0" xfId="61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right"/>
      <protection/>
    </xf>
    <xf numFmtId="0" fontId="2" fillId="0" borderId="0" xfId="57" applyFont="1">
      <alignment/>
      <protection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2" fillId="35" borderId="27" xfId="60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justify" vertical="top" wrapText="1"/>
      <protection/>
    </xf>
    <xf numFmtId="0" fontId="3" fillId="0" borderId="28" xfId="60" applyFont="1" applyBorder="1">
      <alignment/>
      <protection/>
    </xf>
    <xf numFmtId="0" fontId="2" fillId="0" borderId="25" xfId="60" applyFont="1" applyBorder="1" applyAlignment="1">
      <alignment horizontal="left" vertical="center"/>
      <protection/>
    </xf>
    <xf numFmtId="0" fontId="3" fillId="0" borderId="25" xfId="60" applyFont="1" applyBorder="1" applyAlignment="1">
      <alignment horizontal="left" vertical="center"/>
      <protection/>
    </xf>
    <xf numFmtId="0" fontId="3" fillId="0" borderId="25" xfId="57" applyFont="1" applyBorder="1">
      <alignment/>
      <protection/>
    </xf>
    <xf numFmtId="0" fontId="3" fillId="0" borderId="25" xfId="57" applyFont="1" applyBorder="1" applyAlignment="1">
      <alignment horizontal="justify" vertical="top" wrapText="1"/>
      <protection/>
    </xf>
    <xf numFmtId="0" fontId="2" fillId="0" borderId="25" xfId="57" applyFont="1" applyBorder="1" applyAlignment="1">
      <alignment vertical="top" wrapText="1"/>
      <protection/>
    </xf>
    <xf numFmtId="0" fontId="2" fillId="0" borderId="25" xfId="57" applyFont="1" applyBorder="1" applyAlignment="1">
      <alignment horizontal="justify" vertical="top" wrapText="1"/>
      <protection/>
    </xf>
    <xf numFmtId="0" fontId="3" fillId="0" borderId="26" xfId="57" applyFont="1" applyBorder="1" applyAlignment="1">
      <alignment horizontal="justify" vertical="top" wrapText="1"/>
      <protection/>
    </xf>
    <xf numFmtId="0" fontId="7" fillId="0" borderId="25" xfId="60" applyFont="1" applyBorder="1" applyAlignment="1">
      <alignment wrapText="1"/>
      <protection/>
    </xf>
    <xf numFmtId="0" fontId="3" fillId="0" borderId="18" xfId="57" applyFont="1" applyBorder="1" applyAlignment="1">
      <alignment horizontal="justify" vertical="top" wrapText="1"/>
      <protection/>
    </xf>
    <xf numFmtId="0" fontId="3" fillId="0" borderId="18" xfId="60" applyFont="1" applyBorder="1">
      <alignment/>
      <protection/>
    </xf>
    <xf numFmtId="0" fontId="2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167" fontId="3" fillId="0" borderId="0" xfId="61" applyNumberFormat="1" applyFont="1">
      <alignment/>
      <protection/>
    </xf>
    <xf numFmtId="0" fontId="50" fillId="33" borderId="12" xfId="61" applyFont="1" applyFill="1" applyBorder="1" applyAlignment="1">
      <alignment horizontal="right" vertical="center" wrapText="1"/>
      <protection/>
    </xf>
    <xf numFmtId="0" fontId="51" fillId="33" borderId="12" xfId="61" applyFont="1" applyFill="1" applyBorder="1" applyAlignment="1">
      <alignment horizontal="right" vertical="center" wrapText="1"/>
      <protection/>
    </xf>
    <xf numFmtId="167" fontId="29" fillId="0" borderId="11" xfId="42" applyNumberFormat="1" applyFont="1" applyFill="1" applyBorder="1" applyAlignment="1">
      <alignment horizontal="right" vertical="center"/>
    </xf>
    <xf numFmtId="3" fontId="3" fillId="34" borderId="0" xfId="0" applyNumberFormat="1" applyFont="1" applyFill="1" applyAlignment="1">
      <alignment horizontal="right" vertical="center" wrapText="1"/>
    </xf>
    <xf numFmtId="3" fontId="2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 vertical="center" wrapText="1"/>
    </xf>
    <xf numFmtId="167" fontId="3" fillId="0" borderId="0" xfId="61" applyNumberFormat="1" applyFont="1" applyAlignment="1">
      <alignment horizontal="right"/>
      <protection/>
    </xf>
    <xf numFmtId="0" fontId="3" fillId="0" borderId="0" xfId="61" applyFont="1" applyAlignment="1">
      <alignment/>
      <protection/>
    </xf>
    <xf numFmtId="0" fontId="7" fillId="0" borderId="25" xfId="59" applyFont="1" applyFill="1" applyBorder="1" applyAlignment="1">
      <alignment horizontal="left"/>
      <protection/>
    </xf>
    <xf numFmtId="0" fontId="2" fillId="0" borderId="0" xfId="61" applyFont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50" fillId="33" borderId="12" xfId="61" applyFont="1" applyFill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4" fontId="3" fillId="0" borderId="14" xfId="61" applyNumberFormat="1" applyFont="1" applyBorder="1" applyAlignment="1">
      <alignment horizontal="center" wrapText="1"/>
      <protection/>
    </xf>
    <xf numFmtId="4" fontId="3" fillId="0" borderId="17" xfId="61" applyNumberFormat="1" applyFont="1" applyBorder="1" applyAlignment="1">
      <alignment horizontal="center" wrapText="1"/>
      <protection/>
    </xf>
    <xf numFmtId="4" fontId="3" fillId="0" borderId="16" xfId="61" applyNumberFormat="1" applyFont="1" applyBorder="1" applyAlignment="1">
      <alignment horizontal="center" wrapText="1"/>
      <protection/>
    </xf>
    <xf numFmtId="1" fontId="3" fillId="0" borderId="14" xfId="61" applyNumberFormat="1" applyFont="1" applyBorder="1" applyAlignment="1">
      <alignment horizontal="center" wrapText="1"/>
      <protection/>
    </xf>
    <xf numFmtId="1" fontId="3" fillId="0" borderId="17" xfId="61" applyNumberFormat="1" applyFont="1" applyBorder="1" applyAlignment="1">
      <alignment horizontal="center" wrapText="1"/>
      <protection/>
    </xf>
    <xf numFmtId="1" fontId="3" fillId="0" borderId="16" xfId="61" applyNumberFormat="1" applyFont="1" applyBorder="1" applyAlignment="1">
      <alignment horizontal="center" wrapText="1"/>
      <protection/>
    </xf>
    <xf numFmtId="0" fontId="2" fillId="35" borderId="14" xfId="61" applyFont="1" applyFill="1" applyBorder="1" applyAlignment="1">
      <alignment horizontal="center" wrapText="1"/>
      <protection/>
    </xf>
    <xf numFmtId="0" fontId="2" fillId="35" borderId="17" xfId="61" applyFont="1" applyFill="1" applyBorder="1" applyAlignment="1">
      <alignment horizontal="center" wrapText="1"/>
      <protection/>
    </xf>
    <xf numFmtId="0" fontId="2" fillId="35" borderId="16" xfId="61" applyFont="1" applyFill="1" applyBorder="1" applyAlignment="1">
      <alignment horizontal="center" wrapText="1"/>
      <protection/>
    </xf>
    <xf numFmtId="0" fontId="51" fillId="33" borderId="12" xfId="61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61" applyFont="1" applyAlignment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5" borderId="31" xfId="61" applyFont="1" applyFill="1" applyBorder="1" applyAlignment="1">
      <alignment horizontal="center" vertical="center" wrapText="1"/>
      <protection/>
    </xf>
    <xf numFmtId="0" fontId="2" fillId="35" borderId="32" xfId="61" applyFont="1" applyFill="1" applyBorder="1" applyAlignment="1">
      <alignment horizontal="center" vertical="center" wrapText="1"/>
      <protection/>
    </xf>
    <xf numFmtId="0" fontId="2" fillId="35" borderId="33" xfId="6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50" fillId="0" borderId="12" xfId="61" applyFont="1" applyBorder="1" applyAlignment="1">
      <alignment horizontal="center" wrapText="1"/>
      <protection/>
    </xf>
    <xf numFmtId="0" fontId="3" fillId="0" borderId="29" xfId="61" applyFont="1" applyBorder="1">
      <alignment/>
      <protection/>
    </xf>
    <xf numFmtId="0" fontId="3" fillId="0" borderId="30" xfId="61" applyFont="1" applyBorder="1">
      <alignment/>
      <protection/>
    </xf>
    <xf numFmtId="0" fontId="51" fillId="0" borderId="12" xfId="61" applyFont="1" applyBorder="1" applyAlignment="1">
      <alignment horizont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5" borderId="31" xfId="61" applyFont="1" applyFill="1" applyBorder="1" applyAlignment="1">
      <alignment horizontal="center" wrapText="1"/>
      <protection/>
    </xf>
    <xf numFmtId="0" fontId="2" fillId="35" borderId="32" xfId="61" applyFont="1" applyFill="1" applyBorder="1" applyAlignment="1">
      <alignment horizontal="center" wrapText="1"/>
      <protection/>
    </xf>
    <xf numFmtId="0" fontId="2" fillId="35" borderId="33" xfId="61" applyFont="1" applyFill="1" applyBorder="1" applyAlignment="1">
      <alignment horizontal="center" wrapText="1"/>
      <protection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0" borderId="35" xfId="59" applyFont="1" applyBorder="1" applyAlignment="1">
      <alignment horizontal="right" wrapText="1"/>
      <protection/>
    </xf>
    <xf numFmtId="0" fontId="3" fillId="0" borderId="37" xfId="61" applyFont="1" applyBorder="1" applyAlignment="1">
      <alignment wrapText="1"/>
      <protection/>
    </xf>
    <xf numFmtId="0" fontId="3" fillId="0" borderId="11" xfId="61" applyFont="1" applyBorder="1" applyAlignment="1">
      <alignment wrapText="1"/>
      <protection/>
    </xf>
    <xf numFmtId="0" fontId="2" fillId="35" borderId="27" xfId="61" applyFont="1" applyFill="1" applyBorder="1" applyAlignment="1">
      <alignment horizontal="center" vertical="center"/>
      <protection/>
    </xf>
    <xf numFmtId="0" fontId="3" fillId="35" borderId="18" xfId="61" applyFont="1" applyFill="1" applyBorder="1" applyAlignment="1">
      <alignment horizontal="center"/>
      <protection/>
    </xf>
    <xf numFmtId="0" fontId="2" fillId="34" borderId="15" xfId="61" applyFont="1" applyFill="1" applyBorder="1" applyAlignment="1">
      <alignment horizontal="center" vertical="center" wrapText="1"/>
      <protection/>
    </xf>
    <xf numFmtId="0" fontId="2" fillId="34" borderId="18" xfId="61" applyFont="1" applyFill="1" applyBorder="1" applyAlignment="1">
      <alignment horizontal="center" vertical="center" wrapText="1"/>
      <protection/>
    </xf>
    <xf numFmtId="0" fontId="2" fillId="34" borderId="35" xfId="61" applyFont="1" applyFill="1" applyBorder="1" applyAlignment="1">
      <alignment horizontal="center" vertical="center" wrapText="1"/>
      <protection/>
    </xf>
    <xf numFmtId="0" fontId="2" fillId="34" borderId="36" xfId="61" applyFont="1" applyFill="1" applyBorder="1" applyAlignment="1">
      <alignment horizontal="center" vertical="center" wrapText="1"/>
      <protection/>
    </xf>
    <xf numFmtId="0" fontId="2" fillId="34" borderId="37" xfId="61" applyFont="1" applyFill="1" applyBorder="1" applyAlignment="1">
      <alignment horizontal="center" vertical="center" wrapText="1"/>
      <protection/>
    </xf>
    <xf numFmtId="0" fontId="2" fillId="34" borderId="23" xfId="61" applyFont="1" applyFill="1" applyBorder="1" applyAlignment="1">
      <alignment horizontal="center" vertical="center" wrapText="1"/>
      <protection/>
    </xf>
    <xf numFmtId="0" fontId="2" fillId="34" borderId="38" xfId="61" applyFont="1" applyFill="1" applyBorder="1" applyAlignment="1">
      <alignment horizontal="center" vertical="center" wrapText="1"/>
      <protection/>
    </xf>
    <xf numFmtId="0" fontId="2" fillId="34" borderId="24" xfId="61" applyFont="1" applyFill="1" applyBorder="1" applyAlignment="1">
      <alignment horizontal="center" vertical="center" wrapText="1"/>
      <protection/>
    </xf>
    <xf numFmtId="0" fontId="2" fillId="34" borderId="14" xfId="61" applyFont="1" applyFill="1" applyBorder="1" applyAlignment="1">
      <alignment horizontal="center" vertical="center" wrapText="1"/>
      <protection/>
    </xf>
    <xf numFmtId="0" fontId="2" fillId="34" borderId="17" xfId="61" applyFont="1" applyFill="1" applyBorder="1" applyAlignment="1">
      <alignment horizontal="center" vertical="center" wrapText="1"/>
      <protection/>
    </xf>
    <xf numFmtId="0" fontId="2" fillId="34" borderId="16" xfId="61" applyFont="1" applyFill="1" applyBorder="1" applyAlignment="1">
      <alignment horizontal="center" vertical="center" wrapText="1"/>
      <protection/>
    </xf>
    <xf numFmtId="0" fontId="3" fillId="34" borderId="14" xfId="61" applyFont="1" applyFill="1" applyBorder="1" applyAlignment="1">
      <alignment horizontal="center" vertical="center" wrapText="1"/>
      <protection/>
    </xf>
    <xf numFmtId="0" fontId="3" fillId="34" borderId="17" xfId="61" applyFont="1" applyFill="1" applyBorder="1" applyAlignment="1">
      <alignment horizontal="center" vertical="center" wrapText="1"/>
      <protection/>
    </xf>
    <xf numFmtId="0" fontId="3" fillId="34" borderId="16" xfId="61" applyFont="1" applyFill="1" applyBorder="1" applyAlignment="1">
      <alignment horizontal="center" vertical="center" wrapText="1"/>
      <protection/>
    </xf>
    <xf numFmtId="0" fontId="3" fillId="34" borderId="14" xfId="61" applyFont="1" applyFill="1" applyBorder="1" applyAlignment="1">
      <alignment horizontal="center" vertical="top" wrapText="1"/>
      <protection/>
    </xf>
    <xf numFmtId="0" fontId="3" fillId="34" borderId="17" xfId="61" applyFont="1" applyFill="1" applyBorder="1" applyAlignment="1">
      <alignment horizontal="center" vertical="top" wrapText="1"/>
      <protection/>
    </xf>
    <xf numFmtId="0" fontId="3" fillId="34" borderId="16" xfId="61" applyFont="1" applyFill="1" applyBorder="1" applyAlignment="1">
      <alignment horizontal="center" vertical="top" wrapText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FIN" xfId="58"/>
    <cellStyle name="Normal_TFI-FIN 2" xfId="59"/>
    <cellStyle name="Normal_TFI-FIN 3" xfId="60"/>
    <cellStyle name="Normalno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nionbank.ba" TargetMode="External" /><Relationship Id="rId2" Type="http://schemas.openxmlformats.org/officeDocument/2006/relationships/hyperlink" Target="http://www.unionbank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5">
      <selection activeCell="A40" sqref="A40"/>
    </sheetView>
  </sheetViews>
  <sheetFormatPr defaultColWidth="9.140625" defaultRowHeight="12.75"/>
  <cols>
    <col min="1" max="1" width="60.57421875" style="139" customWidth="1"/>
    <col min="2" max="2" width="55.57421875" style="139" customWidth="1"/>
    <col min="3" max="16384" width="9.140625" style="139" customWidth="1"/>
  </cols>
  <sheetData>
    <row r="1" spans="1:11" ht="13.5">
      <c r="A1" s="136" t="s">
        <v>68</v>
      </c>
      <c r="B1" s="137" t="s">
        <v>96</v>
      </c>
      <c r="C1" s="138"/>
      <c r="E1" s="138"/>
      <c r="F1" s="138"/>
      <c r="G1" s="140"/>
      <c r="I1" s="136"/>
      <c r="J1" s="136"/>
      <c r="K1" s="136"/>
    </row>
    <row r="2" spans="1:11" ht="13.5">
      <c r="A2" s="141" t="s">
        <v>505</v>
      </c>
      <c r="B2" s="142" t="s">
        <v>69</v>
      </c>
      <c r="C2" s="141"/>
      <c r="D2" s="141"/>
      <c r="E2" s="141"/>
      <c r="F2" s="140"/>
      <c r="G2" s="140"/>
      <c r="H2" s="140"/>
      <c r="I2" s="140"/>
      <c r="J2" s="140"/>
      <c r="K2" s="140"/>
    </row>
    <row r="3" spans="1:11" ht="13.5">
      <c r="A3" s="141"/>
      <c r="B3" s="142"/>
      <c r="C3" s="141"/>
      <c r="D3" s="141"/>
      <c r="E3" s="141"/>
      <c r="F3" s="140"/>
      <c r="G3" s="140"/>
      <c r="H3" s="140"/>
      <c r="I3" s="140"/>
      <c r="J3" s="140"/>
      <c r="K3" s="140"/>
    </row>
    <row r="4" spans="1:11" ht="22.5" customHeight="1" thickBot="1">
      <c r="A4" s="143" t="s">
        <v>70</v>
      </c>
      <c r="B4" s="143" t="s">
        <v>71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1:2" ht="14.25" thickTop="1">
      <c r="A5" s="144" t="s">
        <v>72</v>
      </c>
      <c r="B5" s="145"/>
    </row>
    <row r="6" spans="1:2" ht="13.5">
      <c r="A6" s="146" t="s">
        <v>73</v>
      </c>
      <c r="B6" s="131"/>
    </row>
    <row r="7" spans="1:2" ht="12.75">
      <c r="A7" s="147" t="s">
        <v>491</v>
      </c>
      <c r="B7" s="125" t="s">
        <v>506</v>
      </c>
    </row>
    <row r="8" spans="1:2" ht="12.75">
      <c r="A8" s="131" t="s">
        <v>74</v>
      </c>
      <c r="B8" s="125" t="s">
        <v>507</v>
      </c>
    </row>
    <row r="9" spans="1:2" ht="12.75">
      <c r="A9" s="148" t="s">
        <v>75</v>
      </c>
      <c r="B9" s="125" t="s">
        <v>508</v>
      </c>
    </row>
    <row r="10" spans="1:2" ht="12.75">
      <c r="A10" s="131" t="s">
        <v>76</v>
      </c>
      <c r="B10" s="126" t="s">
        <v>509</v>
      </c>
    </row>
    <row r="11" spans="1:2" ht="12.75">
      <c r="A11" s="131" t="s">
        <v>483</v>
      </c>
      <c r="B11" s="127" t="s">
        <v>510</v>
      </c>
    </row>
    <row r="12" spans="1:2" ht="12.75">
      <c r="A12" s="149" t="s">
        <v>77</v>
      </c>
      <c r="B12" s="125" t="s">
        <v>511</v>
      </c>
    </row>
    <row r="13" spans="1:2" ht="15" customHeight="1">
      <c r="A13" s="149" t="s">
        <v>78</v>
      </c>
      <c r="B13" s="168">
        <v>203</v>
      </c>
    </row>
    <row r="14" spans="1:2" ht="17.25" customHeight="1">
      <c r="A14" s="149" t="s">
        <v>79</v>
      </c>
      <c r="B14" s="125" t="s">
        <v>512</v>
      </c>
    </row>
    <row r="15" spans="1:2" ht="12.75">
      <c r="A15" s="149" t="s">
        <v>80</v>
      </c>
      <c r="B15" s="125" t="s">
        <v>513</v>
      </c>
    </row>
    <row r="16" spans="1:2" ht="25.5">
      <c r="A16" s="149" t="s">
        <v>494</v>
      </c>
      <c r="B16" s="125" t="s">
        <v>514</v>
      </c>
    </row>
    <row r="17" spans="1:2" ht="60">
      <c r="A17" s="149" t="s">
        <v>81</v>
      </c>
      <c r="B17" s="128" t="s">
        <v>515</v>
      </c>
    </row>
    <row r="18" spans="1:2" ht="13.5">
      <c r="A18" s="150" t="s">
        <v>82</v>
      </c>
      <c r="B18" s="131"/>
    </row>
    <row r="19" spans="1:2" ht="48">
      <c r="A19" s="149" t="s">
        <v>83</v>
      </c>
      <c r="B19" s="128" t="s">
        <v>520</v>
      </c>
    </row>
    <row r="20" spans="1:2" ht="38.25">
      <c r="A20" s="149" t="s">
        <v>492</v>
      </c>
      <c r="B20" s="129" t="s">
        <v>516</v>
      </c>
    </row>
    <row r="21" spans="1:2" ht="51">
      <c r="A21" s="149" t="s">
        <v>484</v>
      </c>
      <c r="B21" s="130" t="s">
        <v>517</v>
      </c>
    </row>
    <row r="22" spans="1:2" ht="17.25" customHeight="1">
      <c r="A22" s="151" t="s">
        <v>84</v>
      </c>
      <c r="B22" s="131"/>
    </row>
    <row r="23" spans="1:2" ht="12.75">
      <c r="A23" s="152" t="s">
        <v>85</v>
      </c>
      <c r="B23" s="132">
        <v>357</v>
      </c>
    </row>
    <row r="24" spans="1:2" ht="25.5">
      <c r="A24" s="149" t="s">
        <v>86</v>
      </c>
      <c r="B24" s="133" t="s">
        <v>518</v>
      </c>
    </row>
    <row r="25" spans="1:2" ht="27" customHeight="1">
      <c r="A25" s="149" t="s">
        <v>493</v>
      </c>
      <c r="B25" s="133" t="s">
        <v>519</v>
      </c>
    </row>
    <row r="26" spans="1:2" ht="27">
      <c r="A26" s="150" t="s">
        <v>495</v>
      </c>
      <c r="B26" s="134"/>
    </row>
    <row r="27" spans="1:2" ht="38.25">
      <c r="A27" s="152" t="s">
        <v>485</v>
      </c>
      <c r="B27" s="134"/>
    </row>
    <row r="28" spans="1:2" ht="27">
      <c r="A28" s="150" t="s">
        <v>87</v>
      </c>
      <c r="B28" s="131"/>
    </row>
    <row r="29" spans="1:2" ht="12.75">
      <c r="A29" s="152" t="s">
        <v>88</v>
      </c>
      <c r="B29" s="133" t="s">
        <v>526</v>
      </c>
    </row>
    <row r="30" spans="1:2" ht="222" customHeight="1">
      <c r="A30" s="149" t="s">
        <v>89</v>
      </c>
      <c r="B30" s="153" t="s">
        <v>527</v>
      </c>
    </row>
    <row r="31" spans="1:2" ht="157.5" customHeight="1">
      <c r="A31" s="149" t="s">
        <v>90</v>
      </c>
      <c r="B31" s="153" t="s">
        <v>528</v>
      </c>
    </row>
    <row r="32" spans="1:2" ht="13.5">
      <c r="A32" s="151" t="s">
        <v>91</v>
      </c>
      <c r="B32" s="131"/>
    </row>
    <row r="33" spans="1:2" ht="12.75">
      <c r="A33" s="149" t="s">
        <v>92</v>
      </c>
      <c r="B33" s="131"/>
    </row>
    <row r="34" spans="1:2" ht="38.25">
      <c r="A34" s="149" t="s">
        <v>486</v>
      </c>
      <c r="B34" s="131"/>
    </row>
    <row r="35" spans="1:2" ht="38.25">
      <c r="A35" s="149" t="s">
        <v>487</v>
      </c>
      <c r="B35" s="131"/>
    </row>
    <row r="36" spans="1:2" ht="26.25" customHeight="1">
      <c r="A36" s="149" t="s">
        <v>488</v>
      </c>
      <c r="B36" s="131"/>
    </row>
    <row r="37" spans="1:2" ht="38.25">
      <c r="A37" s="154" t="s">
        <v>489</v>
      </c>
      <c r="B37" s="155"/>
    </row>
    <row r="39" spans="1:2" ht="13.5">
      <c r="A39" s="156" t="s">
        <v>542</v>
      </c>
      <c r="B39" s="140" t="s">
        <v>534</v>
      </c>
    </row>
    <row r="40" spans="1:2" ht="13.5">
      <c r="A40" s="140"/>
      <c r="B40" s="157"/>
    </row>
    <row r="41" ht="13.5">
      <c r="B41" s="140" t="s">
        <v>535</v>
      </c>
    </row>
    <row r="42" ht="12.75">
      <c r="B42" s="157"/>
    </row>
  </sheetData>
  <sheetProtection/>
  <hyperlinks>
    <hyperlink ref="B10" r:id="rId1" display="info@unionbank.ba"/>
    <hyperlink ref="B11" r:id="rId2" display="www.unionbank.ba"/>
  </hyperlinks>
  <printOptions/>
  <pageMargins left="0.4330708661417323" right="0.35433070866141736" top="0.5905511811023623" bottom="0.5905511811023623" header="0.31496062992125984" footer="0.31496062992125984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91">
      <selection activeCell="A104" sqref="A104:B104"/>
    </sheetView>
  </sheetViews>
  <sheetFormatPr defaultColWidth="9.140625" defaultRowHeight="12.75"/>
  <cols>
    <col min="1" max="1" width="13.28125" style="13" customWidth="1"/>
    <col min="2" max="2" width="78.28125" style="13" customWidth="1"/>
    <col min="3" max="3" width="16.7109375" style="13" customWidth="1"/>
    <col min="4" max="6" width="3.421875" style="13" customWidth="1"/>
    <col min="7" max="7" width="17.57421875" style="135" customWidth="1"/>
    <col min="8" max="8" width="20.00390625" style="13" customWidth="1"/>
    <col min="9" max="16384" width="9.140625" style="13" customWidth="1"/>
  </cols>
  <sheetData>
    <row r="1" spans="1:8" ht="13.5">
      <c r="A1" s="11"/>
      <c r="B1" s="12"/>
      <c r="H1" s="14" t="s">
        <v>96</v>
      </c>
    </row>
    <row r="2" spans="1:8" ht="13.5">
      <c r="A2" s="15"/>
      <c r="C2" s="16"/>
      <c r="H2" s="14" t="s">
        <v>97</v>
      </c>
    </row>
    <row r="3" spans="1:8" ht="12.75">
      <c r="A3" s="17" t="s">
        <v>106</v>
      </c>
      <c r="B3" s="174" t="s">
        <v>537</v>
      </c>
      <c r="C3" s="175"/>
      <c r="D3" s="175"/>
      <c r="E3" s="175"/>
      <c r="F3" s="175"/>
      <c r="G3" s="175"/>
      <c r="H3" s="176"/>
    </row>
    <row r="4" spans="1:8" ht="12.75">
      <c r="A4" s="17" t="s">
        <v>107</v>
      </c>
      <c r="B4" s="174" t="s">
        <v>538</v>
      </c>
      <c r="C4" s="175"/>
      <c r="D4" s="175"/>
      <c r="E4" s="175"/>
      <c r="F4" s="175"/>
      <c r="G4" s="175"/>
      <c r="H4" s="176"/>
    </row>
    <row r="5" spans="1:8" ht="12.75">
      <c r="A5" s="17" t="s">
        <v>108</v>
      </c>
      <c r="B5" s="174" t="s">
        <v>511</v>
      </c>
      <c r="C5" s="175"/>
      <c r="D5" s="175"/>
      <c r="E5" s="175"/>
      <c r="F5" s="175"/>
      <c r="G5" s="175"/>
      <c r="H5" s="176"/>
    </row>
    <row r="6" spans="1:8" ht="12.75">
      <c r="A6" s="17" t="s">
        <v>109</v>
      </c>
      <c r="B6" s="177">
        <v>200640130001</v>
      </c>
      <c r="C6" s="178"/>
      <c r="D6" s="178"/>
      <c r="E6" s="178"/>
      <c r="F6" s="178"/>
      <c r="G6" s="178"/>
      <c r="H6" s="179"/>
    </row>
    <row r="7" spans="1:8" ht="12.75">
      <c r="A7" s="17" t="s">
        <v>110</v>
      </c>
      <c r="B7" s="177">
        <v>4200640130001</v>
      </c>
      <c r="C7" s="178"/>
      <c r="D7" s="178"/>
      <c r="E7" s="178"/>
      <c r="F7" s="178"/>
      <c r="G7" s="178"/>
      <c r="H7" s="179"/>
    </row>
    <row r="8" ht="18" customHeight="1">
      <c r="H8" s="18"/>
    </row>
    <row r="9" ht="12.75" hidden="1"/>
    <row r="10" ht="1.5" customHeight="1" hidden="1"/>
    <row r="11" spans="1:8" ht="30.75" customHeight="1">
      <c r="A11" s="180" t="s">
        <v>111</v>
      </c>
      <c r="B11" s="181"/>
      <c r="C11" s="181"/>
      <c r="D11" s="181"/>
      <c r="E11" s="181"/>
      <c r="F11" s="181"/>
      <c r="G11" s="181"/>
      <c r="H11" s="182"/>
    </row>
    <row r="12" spans="1:8" ht="22.5" customHeight="1">
      <c r="A12" s="169" t="s">
        <v>529</v>
      </c>
      <c r="B12" s="169"/>
      <c r="C12" s="169"/>
      <c r="D12" s="169"/>
      <c r="E12" s="169"/>
      <c r="F12" s="169"/>
      <c r="G12" s="169"/>
      <c r="H12" s="169"/>
    </row>
    <row r="13" spans="1:8" ht="12.75">
      <c r="A13" s="170" t="s">
        <v>112</v>
      </c>
      <c r="B13" s="170"/>
      <c r="C13" s="170"/>
      <c r="D13" s="170"/>
      <c r="E13" s="170"/>
      <c r="F13" s="170"/>
      <c r="G13" s="170"/>
      <c r="H13" s="170"/>
    </row>
    <row r="14" spans="1:8" ht="27" customHeight="1">
      <c r="A14" s="19" t="s">
        <v>113</v>
      </c>
      <c r="B14" s="20" t="s">
        <v>114</v>
      </c>
      <c r="C14" s="21" t="s">
        <v>115</v>
      </c>
      <c r="D14" s="171" t="s">
        <v>10</v>
      </c>
      <c r="E14" s="172"/>
      <c r="F14" s="173"/>
      <c r="G14" s="159" t="s">
        <v>11</v>
      </c>
      <c r="H14" s="27" t="s">
        <v>116</v>
      </c>
    </row>
    <row r="15" spans="1:8" ht="12.75">
      <c r="A15" s="22">
        <v>1</v>
      </c>
      <c r="B15" s="23">
        <v>2</v>
      </c>
      <c r="C15" s="24">
        <v>3</v>
      </c>
      <c r="D15" s="183">
        <v>4</v>
      </c>
      <c r="E15" s="172"/>
      <c r="F15" s="173"/>
      <c r="G15" s="160">
        <v>5</v>
      </c>
      <c r="H15" s="25">
        <v>6</v>
      </c>
    </row>
    <row r="16" spans="1:8" ht="15">
      <c r="A16" s="48"/>
      <c r="B16" s="28" t="s">
        <v>153</v>
      </c>
      <c r="C16" s="29"/>
      <c r="D16" s="184"/>
      <c r="E16" s="185"/>
      <c r="F16" s="186"/>
      <c r="G16" s="161"/>
      <c r="H16" s="124"/>
    </row>
    <row r="17" spans="1:8" ht="15">
      <c r="A17" s="48" t="s">
        <v>12</v>
      </c>
      <c r="B17" s="30" t="s">
        <v>154</v>
      </c>
      <c r="C17" s="31"/>
      <c r="D17" s="32">
        <v>0</v>
      </c>
      <c r="E17" s="32">
        <v>0</v>
      </c>
      <c r="F17" s="32">
        <v>1</v>
      </c>
      <c r="G17" s="161">
        <v>193277587.25</v>
      </c>
      <c r="H17" s="124">
        <v>230231207</v>
      </c>
    </row>
    <row r="18" spans="1:8" ht="15">
      <c r="A18" s="48" t="s">
        <v>24</v>
      </c>
      <c r="B18" s="30" t="s">
        <v>155</v>
      </c>
      <c r="C18" s="31"/>
      <c r="D18" s="32">
        <v>0</v>
      </c>
      <c r="E18" s="32">
        <v>0</v>
      </c>
      <c r="F18" s="32">
        <v>2</v>
      </c>
      <c r="G18" s="161">
        <f>SUM(G19:G21)</f>
        <v>199034.1000000001</v>
      </c>
      <c r="H18" s="124">
        <v>198907</v>
      </c>
    </row>
    <row r="19" spans="1:8" ht="15">
      <c r="A19" s="48" t="s">
        <v>25</v>
      </c>
      <c r="B19" s="33" t="s">
        <v>490</v>
      </c>
      <c r="C19" s="31"/>
      <c r="D19" s="32">
        <v>0</v>
      </c>
      <c r="E19" s="32">
        <v>0</v>
      </c>
      <c r="F19" s="32">
        <v>3</v>
      </c>
      <c r="G19" s="161">
        <v>199034.1000000001</v>
      </c>
      <c r="H19" s="124">
        <v>198907</v>
      </c>
    </row>
    <row r="20" spans="1:8" ht="25.5">
      <c r="A20" s="48" t="s">
        <v>26</v>
      </c>
      <c r="B20" s="33" t="s">
        <v>156</v>
      </c>
      <c r="C20" s="31"/>
      <c r="D20" s="32">
        <v>0</v>
      </c>
      <c r="E20" s="32">
        <v>0</v>
      </c>
      <c r="F20" s="32">
        <v>4</v>
      </c>
      <c r="G20" s="161"/>
      <c r="H20" s="124"/>
    </row>
    <row r="21" spans="1:8" ht="25.5">
      <c r="A21" s="48" t="s">
        <v>27</v>
      </c>
      <c r="B21" s="33" t="s">
        <v>157</v>
      </c>
      <c r="C21" s="31"/>
      <c r="D21" s="32">
        <v>0</v>
      </c>
      <c r="E21" s="32">
        <v>0</v>
      </c>
      <c r="F21" s="32">
        <v>5</v>
      </c>
      <c r="G21" s="161"/>
      <c r="H21" s="124"/>
    </row>
    <row r="22" spans="1:8" ht="15">
      <c r="A22" s="48" t="s">
        <v>38</v>
      </c>
      <c r="B22" s="30" t="s">
        <v>158</v>
      </c>
      <c r="C22" s="31"/>
      <c r="D22" s="32">
        <v>0</v>
      </c>
      <c r="E22" s="32">
        <v>0</v>
      </c>
      <c r="F22" s="32">
        <v>6</v>
      </c>
      <c r="G22" s="161">
        <f>SUM(G23:G24)</f>
        <v>1013316.59</v>
      </c>
      <c r="H22" s="124">
        <v>944920</v>
      </c>
    </row>
    <row r="23" spans="1:8" ht="15">
      <c r="A23" s="48" t="s">
        <v>39</v>
      </c>
      <c r="B23" s="33" t="s">
        <v>125</v>
      </c>
      <c r="C23" s="31"/>
      <c r="D23" s="32">
        <v>0</v>
      </c>
      <c r="E23" s="32">
        <v>0</v>
      </c>
      <c r="F23" s="32">
        <v>7</v>
      </c>
      <c r="G23" s="161">
        <v>1013316.59</v>
      </c>
      <c r="H23" s="124">
        <v>944920</v>
      </c>
    </row>
    <row r="24" spans="1:8" ht="15">
      <c r="A24" s="48" t="s">
        <v>40</v>
      </c>
      <c r="B24" s="33" t="s">
        <v>159</v>
      </c>
      <c r="C24" s="31"/>
      <c r="D24" s="32">
        <v>0</v>
      </c>
      <c r="E24" s="32">
        <v>0</v>
      </c>
      <c r="F24" s="32">
        <v>8</v>
      </c>
      <c r="G24" s="161"/>
      <c r="H24" s="124"/>
    </row>
    <row r="25" spans="1:8" ht="15">
      <c r="A25" s="48" t="s">
        <v>48</v>
      </c>
      <c r="B25" s="30" t="s">
        <v>499</v>
      </c>
      <c r="C25" s="31"/>
      <c r="D25" s="32">
        <v>0</v>
      </c>
      <c r="E25" s="32">
        <v>0</v>
      </c>
      <c r="F25" s="32">
        <v>9</v>
      </c>
      <c r="G25" s="161">
        <f>SUM(G26:G29)</f>
        <v>1317623792.4099998</v>
      </c>
      <c r="H25" s="124">
        <v>1237212001</v>
      </c>
    </row>
    <row r="26" spans="1:8" ht="15">
      <c r="A26" s="48" t="s">
        <v>119</v>
      </c>
      <c r="B26" s="33" t="s">
        <v>160</v>
      </c>
      <c r="C26" s="31"/>
      <c r="D26" s="32">
        <v>0</v>
      </c>
      <c r="E26" s="32">
        <v>1</v>
      </c>
      <c r="F26" s="32">
        <v>0</v>
      </c>
      <c r="G26" s="161">
        <v>96775164.83999999</v>
      </c>
      <c r="H26" s="124">
        <v>91628213</v>
      </c>
    </row>
    <row r="27" spans="1:8" ht="15">
      <c r="A27" s="48" t="s">
        <v>120</v>
      </c>
      <c r="B27" s="33" t="s">
        <v>161</v>
      </c>
      <c r="C27" s="31"/>
      <c r="D27" s="32">
        <v>0</v>
      </c>
      <c r="E27" s="32">
        <v>1</v>
      </c>
      <c r="F27" s="32">
        <v>1</v>
      </c>
      <c r="G27" s="161">
        <v>9872386.42</v>
      </c>
      <c r="H27" s="124">
        <v>9818212</v>
      </c>
    </row>
    <row r="28" spans="1:8" ht="15">
      <c r="A28" s="48" t="s">
        <v>121</v>
      </c>
      <c r="B28" s="33" t="s">
        <v>162</v>
      </c>
      <c r="C28" s="31"/>
      <c r="D28" s="32">
        <v>0</v>
      </c>
      <c r="E28" s="32">
        <v>1</v>
      </c>
      <c r="F28" s="32">
        <v>2</v>
      </c>
      <c r="G28" s="161">
        <v>901985759.5799999</v>
      </c>
      <c r="H28" s="124">
        <v>865290628</v>
      </c>
    </row>
    <row r="29" spans="1:8" ht="15">
      <c r="A29" s="48" t="s">
        <v>122</v>
      </c>
      <c r="B29" s="33" t="s">
        <v>129</v>
      </c>
      <c r="C29" s="31"/>
      <c r="D29" s="32">
        <v>0</v>
      </c>
      <c r="E29" s="32">
        <v>1</v>
      </c>
      <c r="F29" s="32">
        <v>3</v>
      </c>
      <c r="G29" s="161">
        <v>308990481.56999993</v>
      </c>
      <c r="H29" s="124">
        <v>270474948</v>
      </c>
    </row>
    <row r="30" spans="1:8" ht="15">
      <c r="A30" s="48" t="s">
        <v>49</v>
      </c>
      <c r="B30" s="30" t="s">
        <v>130</v>
      </c>
      <c r="C30" s="31"/>
      <c r="D30" s="32">
        <v>0</v>
      </c>
      <c r="E30" s="32">
        <v>1</v>
      </c>
      <c r="F30" s="32">
        <v>4</v>
      </c>
      <c r="G30" s="161"/>
      <c r="H30" s="124"/>
    </row>
    <row r="31" spans="1:8" ht="15">
      <c r="A31" s="48" t="s">
        <v>50</v>
      </c>
      <c r="B31" s="30" t="s">
        <v>136</v>
      </c>
      <c r="C31" s="31"/>
      <c r="D31" s="32">
        <v>0</v>
      </c>
      <c r="E31" s="32">
        <v>1</v>
      </c>
      <c r="F31" s="32">
        <v>5</v>
      </c>
      <c r="G31" s="161"/>
      <c r="H31" s="124"/>
    </row>
    <row r="32" spans="1:8" ht="15">
      <c r="A32" s="48" t="s">
        <v>51</v>
      </c>
      <c r="B32" s="30" t="s">
        <v>163</v>
      </c>
      <c r="C32" s="31"/>
      <c r="D32" s="32">
        <v>0</v>
      </c>
      <c r="E32" s="32">
        <v>1</v>
      </c>
      <c r="F32" s="32">
        <v>6</v>
      </c>
      <c r="G32" s="161">
        <v>114123.28</v>
      </c>
      <c r="H32" s="124">
        <v>299720</v>
      </c>
    </row>
    <row r="33" spans="1:8" ht="15">
      <c r="A33" s="48" t="s">
        <v>52</v>
      </c>
      <c r="B33" s="30" t="s">
        <v>132</v>
      </c>
      <c r="C33" s="31"/>
      <c r="D33" s="32">
        <v>0</v>
      </c>
      <c r="E33" s="32">
        <v>1</v>
      </c>
      <c r="F33" s="32">
        <v>7</v>
      </c>
      <c r="G33" s="161"/>
      <c r="H33" s="124"/>
    </row>
    <row r="34" spans="1:8" ht="15">
      <c r="A34" s="48" t="s">
        <v>53</v>
      </c>
      <c r="B34" s="30" t="s">
        <v>164</v>
      </c>
      <c r="C34" s="31"/>
      <c r="D34" s="32">
        <v>0</v>
      </c>
      <c r="E34" s="32">
        <v>1</v>
      </c>
      <c r="F34" s="32">
        <v>8</v>
      </c>
      <c r="G34" s="161">
        <v>18401857.919999998</v>
      </c>
      <c r="H34" s="124">
        <v>18627614</v>
      </c>
    </row>
    <row r="35" spans="1:8" ht="15">
      <c r="A35" s="48" t="s">
        <v>60</v>
      </c>
      <c r="B35" s="30" t="s">
        <v>165</v>
      </c>
      <c r="C35" s="31"/>
      <c r="D35" s="32">
        <v>0</v>
      </c>
      <c r="E35" s="32">
        <v>1</v>
      </c>
      <c r="F35" s="32">
        <v>9</v>
      </c>
      <c r="G35" s="161">
        <v>422953.32999999996</v>
      </c>
      <c r="H35" s="124">
        <v>430178</v>
      </c>
    </row>
    <row r="36" spans="1:8" ht="15">
      <c r="A36" s="48" t="s">
        <v>54</v>
      </c>
      <c r="B36" s="30" t="s">
        <v>118</v>
      </c>
      <c r="C36" s="31"/>
      <c r="D36" s="32">
        <v>0</v>
      </c>
      <c r="E36" s="32">
        <v>2</v>
      </c>
      <c r="F36" s="32">
        <v>0</v>
      </c>
      <c r="G36" s="161">
        <v>4379319.14</v>
      </c>
      <c r="H36" s="124">
        <v>4412833</v>
      </c>
    </row>
    <row r="37" spans="1:8" ht="15">
      <c r="A37" s="48" t="s">
        <v>55</v>
      </c>
      <c r="B37" s="30" t="s">
        <v>117</v>
      </c>
      <c r="C37" s="31"/>
      <c r="D37" s="32">
        <v>0</v>
      </c>
      <c r="E37" s="32">
        <v>2</v>
      </c>
      <c r="F37" s="32">
        <v>1</v>
      </c>
      <c r="G37" s="161">
        <v>574693.46</v>
      </c>
      <c r="H37" s="124">
        <v>592305</v>
      </c>
    </row>
    <row r="38" spans="1:8" ht="15">
      <c r="A38" s="48" t="s">
        <v>56</v>
      </c>
      <c r="B38" s="30" t="s">
        <v>124</v>
      </c>
      <c r="C38" s="31"/>
      <c r="D38" s="32">
        <v>0</v>
      </c>
      <c r="E38" s="32">
        <v>2</v>
      </c>
      <c r="F38" s="32">
        <v>2</v>
      </c>
      <c r="G38" s="161"/>
      <c r="H38" s="124"/>
    </row>
    <row r="39" spans="1:8" ht="15">
      <c r="A39" s="48" t="s">
        <v>57</v>
      </c>
      <c r="B39" s="30" t="s">
        <v>193</v>
      </c>
      <c r="C39" s="31"/>
      <c r="D39" s="32">
        <v>0</v>
      </c>
      <c r="E39" s="32">
        <v>2</v>
      </c>
      <c r="F39" s="32">
        <v>3</v>
      </c>
      <c r="G39" s="161"/>
      <c r="H39" s="124"/>
    </row>
    <row r="40" spans="1:8" ht="15">
      <c r="A40" s="48" t="s">
        <v>58</v>
      </c>
      <c r="B40" s="30" t="s">
        <v>166</v>
      </c>
      <c r="C40" s="31"/>
      <c r="D40" s="32">
        <v>0</v>
      </c>
      <c r="E40" s="32">
        <v>2</v>
      </c>
      <c r="F40" s="32">
        <v>4</v>
      </c>
      <c r="G40" s="161"/>
      <c r="H40" s="124"/>
    </row>
    <row r="41" spans="1:8" ht="15">
      <c r="A41" s="48" t="s">
        <v>59</v>
      </c>
      <c r="B41" s="30" t="s">
        <v>123</v>
      </c>
      <c r="C41" s="31"/>
      <c r="D41" s="32">
        <v>0</v>
      </c>
      <c r="E41" s="32">
        <v>2</v>
      </c>
      <c r="F41" s="32">
        <v>5</v>
      </c>
      <c r="G41" s="161">
        <v>17.22</v>
      </c>
      <c r="H41" s="124">
        <v>17</v>
      </c>
    </row>
    <row r="42" spans="1:8" ht="15">
      <c r="A42" s="48" t="s">
        <v>61</v>
      </c>
      <c r="B42" s="30" t="s">
        <v>133</v>
      </c>
      <c r="C42" s="31"/>
      <c r="D42" s="32">
        <v>0</v>
      </c>
      <c r="E42" s="32">
        <v>2</v>
      </c>
      <c r="F42" s="32">
        <v>6</v>
      </c>
      <c r="G42" s="161"/>
      <c r="H42" s="124"/>
    </row>
    <row r="43" spans="1:8" ht="15">
      <c r="A43" s="48" t="s">
        <v>62</v>
      </c>
      <c r="B43" s="30" t="s">
        <v>131</v>
      </c>
      <c r="C43" s="31"/>
      <c r="D43" s="32">
        <v>0</v>
      </c>
      <c r="E43" s="32">
        <v>2</v>
      </c>
      <c r="F43" s="32">
        <v>7</v>
      </c>
      <c r="G43" s="161">
        <v>271498618.9</v>
      </c>
      <c r="H43" s="124">
        <v>271427691</v>
      </c>
    </row>
    <row r="44" spans="1:8" ht="39">
      <c r="A44" s="49" t="s">
        <v>0</v>
      </c>
      <c r="B44" s="34" t="s">
        <v>500</v>
      </c>
      <c r="C44" s="28"/>
      <c r="D44" s="32">
        <v>0</v>
      </c>
      <c r="E44" s="32">
        <v>2</v>
      </c>
      <c r="F44" s="32">
        <v>8</v>
      </c>
      <c r="G44" s="161">
        <f>G17+G18+G22+G25+G30+G31+G32+G33+G34+G35+G36+G37+G38+G39+G40+G41+G42+G43</f>
        <v>1807505313.6</v>
      </c>
      <c r="H44" s="124">
        <v>1764377393</v>
      </c>
    </row>
    <row r="45" spans="1:8" ht="15">
      <c r="A45" s="49"/>
      <c r="B45" s="28"/>
      <c r="C45" s="29"/>
      <c r="D45" s="184"/>
      <c r="E45" s="185"/>
      <c r="F45" s="186"/>
      <c r="G45" s="161"/>
      <c r="H45" s="124"/>
    </row>
    <row r="46" spans="1:8" ht="15">
      <c r="A46" s="49" t="s">
        <v>2</v>
      </c>
      <c r="B46" s="28" t="s">
        <v>137</v>
      </c>
      <c r="C46" s="28"/>
      <c r="D46" s="32">
        <v>0</v>
      </c>
      <c r="E46" s="32">
        <v>2</v>
      </c>
      <c r="F46" s="32">
        <v>9</v>
      </c>
      <c r="G46" s="161">
        <v>1911150207.14</v>
      </c>
      <c r="H46" s="124">
        <v>1861754872</v>
      </c>
    </row>
    <row r="47" spans="1:8" ht="15">
      <c r="A47" s="49"/>
      <c r="B47" s="28"/>
      <c r="C47" s="29"/>
      <c r="D47" s="184"/>
      <c r="E47" s="185"/>
      <c r="F47" s="186"/>
      <c r="G47" s="161"/>
      <c r="H47" s="17"/>
    </row>
    <row r="48" spans="1:8" ht="15">
      <c r="A48" s="49" t="s">
        <v>4</v>
      </c>
      <c r="B48" s="28" t="s">
        <v>194</v>
      </c>
      <c r="C48" s="28"/>
      <c r="D48" s="32">
        <v>0</v>
      </c>
      <c r="E48" s="32">
        <v>3</v>
      </c>
      <c r="F48" s="32">
        <v>0</v>
      </c>
      <c r="G48" s="161">
        <f>G44+G46</f>
        <v>3718655520.74</v>
      </c>
      <c r="H48" s="124">
        <v>3626132265</v>
      </c>
    </row>
    <row r="49" spans="1:8" ht="13.5">
      <c r="A49" s="50"/>
      <c r="B49" s="35"/>
      <c r="C49" s="35"/>
      <c r="D49" s="36"/>
      <c r="E49" s="36"/>
      <c r="F49" s="36"/>
      <c r="G49" s="162"/>
      <c r="H49" s="37"/>
    </row>
    <row r="50" spans="1:8" ht="13.5">
      <c r="A50" s="51"/>
      <c r="B50" s="35"/>
      <c r="C50" s="38"/>
      <c r="D50" s="36"/>
      <c r="E50" s="36"/>
      <c r="F50" s="36"/>
      <c r="G50" s="162"/>
      <c r="H50" s="37"/>
    </row>
    <row r="51" spans="1:8" ht="36" customHeight="1">
      <c r="A51" s="52"/>
      <c r="B51" s="120" t="s">
        <v>114</v>
      </c>
      <c r="C51" s="40" t="s">
        <v>115</v>
      </c>
      <c r="D51" s="189" t="s">
        <v>10</v>
      </c>
      <c r="E51" s="189"/>
      <c r="F51" s="189"/>
      <c r="G51" s="163"/>
      <c r="H51" s="121"/>
    </row>
    <row r="52" spans="1:8" ht="12.75">
      <c r="A52" s="52"/>
      <c r="B52" s="41">
        <v>1</v>
      </c>
      <c r="C52" s="66">
        <v>2</v>
      </c>
      <c r="D52" s="190">
        <v>3</v>
      </c>
      <c r="E52" s="190"/>
      <c r="F52" s="190"/>
      <c r="G52" s="164"/>
      <c r="H52" s="43"/>
    </row>
    <row r="53" spans="1:8" ht="13.5">
      <c r="A53" s="52"/>
      <c r="B53" s="34" t="s">
        <v>146</v>
      </c>
      <c r="C53" s="28"/>
      <c r="D53" s="187"/>
      <c r="E53" s="187"/>
      <c r="F53" s="187"/>
      <c r="G53" s="165"/>
      <c r="H53" s="122"/>
    </row>
    <row r="54" spans="1:8" ht="15">
      <c r="A54" s="52" t="s">
        <v>12</v>
      </c>
      <c r="B54" s="30" t="s">
        <v>150</v>
      </c>
      <c r="C54" s="31"/>
      <c r="D54" s="32">
        <v>1</v>
      </c>
      <c r="E54" s="32">
        <v>0</v>
      </c>
      <c r="F54" s="32">
        <v>1</v>
      </c>
      <c r="G54" s="161"/>
      <c r="H54" s="124">
        <v>1359145021</v>
      </c>
    </row>
    <row r="55" spans="1:8" ht="15">
      <c r="A55" s="52" t="s">
        <v>24</v>
      </c>
      <c r="B55" s="30" t="s">
        <v>167</v>
      </c>
      <c r="C55" s="31"/>
      <c r="D55" s="32">
        <v>1</v>
      </c>
      <c r="E55" s="32">
        <v>0</v>
      </c>
      <c r="F55" s="32">
        <v>2</v>
      </c>
      <c r="G55" s="161">
        <f>SUM(G56:G61)</f>
        <v>1399967811.1699998</v>
      </c>
      <c r="H55" s="124">
        <v>3940657</v>
      </c>
    </row>
    <row r="56" spans="1:8" ht="15">
      <c r="A56" s="52" t="s">
        <v>25</v>
      </c>
      <c r="B56" s="33" t="s">
        <v>168</v>
      </c>
      <c r="C56" s="44"/>
      <c r="D56" s="32">
        <v>1</v>
      </c>
      <c r="E56" s="32">
        <v>0</v>
      </c>
      <c r="F56" s="32">
        <v>3</v>
      </c>
      <c r="G56" s="161">
        <v>13945926.5</v>
      </c>
      <c r="H56" s="124">
        <v>904024930</v>
      </c>
    </row>
    <row r="57" spans="1:8" ht="15">
      <c r="A57" s="52" t="s">
        <v>27</v>
      </c>
      <c r="B57" s="33" t="s">
        <v>169</v>
      </c>
      <c r="C57" s="44"/>
      <c r="D57" s="32">
        <v>1</v>
      </c>
      <c r="E57" s="32">
        <v>0</v>
      </c>
      <c r="F57" s="32">
        <v>4</v>
      </c>
      <c r="G57" s="161">
        <v>925565410.81</v>
      </c>
      <c r="H57" s="124">
        <v>447391510</v>
      </c>
    </row>
    <row r="58" spans="1:8" ht="15">
      <c r="A58" s="52" t="s">
        <v>28</v>
      </c>
      <c r="B58" s="33" t="s">
        <v>170</v>
      </c>
      <c r="C58" s="44"/>
      <c r="D58" s="32">
        <v>1</v>
      </c>
      <c r="E58" s="32">
        <v>0</v>
      </c>
      <c r="F58" s="32">
        <v>5</v>
      </c>
      <c r="G58" s="161">
        <v>457717609.67</v>
      </c>
      <c r="H58" s="124">
        <v>430178</v>
      </c>
    </row>
    <row r="59" spans="1:8" ht="15">
      <c r="A59" s="52" t="s">
        <v>29</v>
      </c>
      <c r="B59" s="33" t="s">
        <v>147</v>
      </c>
      <c r="C59" s="44"/>
      <c r="D59" s="32">
        <v>1</v>
      </c>
      <c r="E59" s="32">
        <v>0</v>
      </c>
      <c r="F59" s="32">
        <v>6</v>
      </c>
      <c r="G59" s="161">
        <v>422953.33</v>
      </c>
      <c r="H59" s="124"/>
    </row>
    <row r="60" spans="1:8" ht="15">
      <c r="A60" s="52" t="s">
        <v>28</v>
      </c>
      <c r="B60" s="33" t="s">
        <v>171</v>
      </c>
      <c r="C60" s="44"/>
      <c r="D60" s="32">
        <v>1</v>
      </c>
      <c r="E60" s="32">
        <v>0</v>
      </c>
      <c r="F60" s="32">
        <v>7</v>
      </c>
      <c r="G60" s="161">
        <v>0</v>
      </c>
      <c r="H60" s="124">
        <v>3357746</v>
      </c>
    </row>
    <row r="61" spans="1:8" ht="15">
      <c r="A61" s="52" t="s">
        <v>30</v>
      </c>
      <c r="B61" s="33" t="s">
        <v>148</v>
      </c>
      <c r="C61" s="44"/>
      <c r="D61" s="32">
        <v>1</v>
      </c>
      <c r="E61" s="32">
        <v>0</v>
      </c>
      <c r="F61" s="32">
        <v>8</v>
      </c>
      <c r="G61" s="161">
        <v>2315910.8600000003</v>
      </c>
      <c r="H61" s="124"/>
    </row>
    <row r="62" spans="1:8" ht="15">
      <c r="A62" s="52" t="s">
        <v>38</v>
      </c>
      <c r="B62" s="30" t="s">
        <v>136</v>
      </c>
      <c r="C62" s="31"/>
      <c r="D62" s="32">
        <v>1</v>
      </c>
      <c r="E62" s="32">
        <v>0</v>
      </c>
      <c r="F62" s="32">
        <v>9</v>
      </c>
      <c r="G62" s="161"/>
      <c r="H62" s="124">
        <v>183382</v>
      </c>
    </row>
    <row r="63" spans="1:8" ht="15">
      <c r="A63" s="52" t="s">
        <v>48</v>
      </c>
      <c r="B63" s="30" t="s">
        <v>151</v>
      </c>
      <c r="C63" s="31"/>
      <c r="D63" s="32">
        <v>1</v>
      </c>
      <c r="E63" s="32">
        <v>1</v>
      </c>
      <c r="F63" s="32">
        <v>0</v>
      </c>
      <c r="G63" s="161"/>
      <c r="H63" s="124">
        <v>355204</v>
      </c>
    </row>
    <row r="64" spans="1:8" ht="15">
      <c r="A64" s="52" t="s">
        <v>49</v>
      </c>
      <c r="B64" s="30" t="s">
        <v>149</v>
      </c>
      <c r="C64" s="31"/>
      <c r="D64" s="32">
        <v>1</v>
      </c>
      <c r="E64" s="32">
        <v>1</v>
      </c>
      <c r="F64" s="32">
        <v>1</v>
      </c>
      <c r="G64" s="161">
        <v>355203.87</v>
      </c>
      <c r="H64" s="124">
        <v>1416984</v>
      </c>
    </row>
    <row r="65" spans="1:8" ht="15">
      <c r="A65" s="52" t="s">
        <v>50</v>
      </c>
      <c r="B65" s="30" t="s">
        <v>172</v>
      </c>
      <c r="C65" s="31"/>
      <c r="D65" s="32">
        <v>1</v>
      </c>
      <c r="E65" s="32">
        <v>1</v>
      </c>
      <c r="F65" s="32">
        <v>2</v>
      </c>
      <c r="G65" s="161">
        <f>SUM(G66:G68)</f>
        <v>1327460.56</v>
      </c>
      <c r="H65" s="124">
        <v>380374</v>
      </c>
    </row>
    <row r="66" spans="1:8" ht="15">
      <c r="A66" s="52" t="s">
        <v>143</v>
      </c>
      <c r="B66" s="33" t="s">
        <v>173</v>
      </c>
      <c r="C66" s="44"/>
      <c r="D66" s="32">
        <v>1</v>
      </c>
      <c r="E66" s="32">
        <v>1</v>
      </c>
      <c r="F66" s="32">
        <v>3</v>
      </c>
      <c r="G66" s="161">
        <v>303051.34</v>
      </c>
      <c r="H66" s="124">
        <v>379793</v>
      </c>
    </row>
    <row r="67" spans="1:8" ht="15">
      <c r="A67" s="52" t="s">
        <v>144</v>
      </c>
      <c r="B67" s="33" t="s">
        <v>174</v>
      </c>
      <c r="C67" s="44"/>
      <c r="D67" s="32">
        <v>1</v>
      </c>
      <c r="E67" s="32">
        <v>1</v>
      </c>
      <c r="F67" s="32">
        <v>4</v>
      </c>
      <c r="G67" s="161">
        <v>379793.08</v>
      </c>
      <c r="H67" s="124">
        <v>656817</v>
      </c>
    </row>
    <row r="68" spans="1:8" ht="15">
      <c r="A68" s="52" t="s">
        <v>175</v>
      </c>
      <c r="B68" s="33" t="s">
        <v>176</v>
      </c>
      <c r="C68" s="44"/>
      <c r="D68" s="32">
        <v>1</v>
      </c>
      <c r="E68" s="32">
        <v>1</v>
      </c>
      <c r="F68" s="32">
        <v>5</v>
      </c>
      <c r="G68" s="161">
        <v>644616.1399999999</v>
      </c>
      <c r="H68" s="124">
        <v>268452623</v>
      </c>
    </row>
    <row r="69" spans="1:8" ht="15">
      <c r="A69" s="52" t="s">
        <v>51</v>
      </c>
      <c r="B69" s="30" t="s">
        <v>177</v>
      </c>
      <c r="C69" s="31"/>
      <c r="D69" s="32">
        <v>1</v>
      </c>
      <c r="E69" s="32">
        <v>1</v>
      </c>
      <c r="F69" s="32">
        <v>6</v>
      </c>
      <c r="G69" s="161">
        <v>268863041.84000003</v>
      </c>
      <c r="H69" s="124">
        <v>1629553214</v>
      </c>
    </row>
    <row r="70" spans="1:8" ht="15">
      <c r="A70" s="53" t="s">
        <v>0</v>
      </c>
      <c r="B70" s="34" t="s">
        <v>195</v>
      </c>
      <c r="C70" s="28"/>
      <c r="D70" s="32">
        <v>1</v>
      </c>
      <c r="E70" s="32">
        <v>1</v>
      </c>
      <c r="F70" s="32">
        <v>7</v>
      </c>
      <c r="G70" s="161">
        <f>G54+G55+G62+G63+G64+G65+G69</f>
        <v>1670513517.4399996</v>
      </c>
      <c r="H70" s="124"/>
    </row>
    <row r="71" spans="1:8" ht="15">
      <c r="A71" s="52"/>
      <c r="B71" s="34"/>
      <c r="C71" s="28"/>
      <c r="D71" s="187"/>
      <c r="E71" s="187"/>
      <c r="F71" s="187"/>
      <c r="G71" s="161"/>
      <c r="H71" s="124"/>
    </row>
    <row r="72" spans="1:8" ht="15">
      <c r="A72" s="52"/>
      <c r="B72" s="45" t="s">
        <v>178</v>
      </c>
      <c r="C72" s="47"/>
      <c r="D72" s="187"/>
      <c r="E72" s="187"/>
      <c r="F72" s="187"/>
      <c r="G72" s="161"/>
      <c r="H72" s="124">
        <v>99098420</v>
      </c>
    </row>
    <row r="73" spans="1:8" ht="15">
      <c r="A73" s="52" t="s">
        <v>12</v>
      </c>
      <c r="B73" s="30" t="s">
        <v>179</v>
      </c>
      <c r="C73" s="31"/>
      <c r="D73" s="32">
        <v>1</v>
      </c>
      <c r="E73" s="32">
        <v>1</v>
      </c>
      <c r="F73" s="32">
        <v>8</v>
      </c>
      <c r="G73" s="161">
        <f>G74+G75-G76</f>
        <v>99098420</v>
      </c>
      <c r="H73" s="124">
        <v>99098420</v>
      </c>
    </row>
    <row r="74" spans="1:8" ht="15">
      <c r="A74" s="52" t="s">
        <v>13</v>
      </c>
      <c r="B74" s="33" t="s">
        <v>180</v>
      </c>
      <c r="C74" s="44"/>
      <c r="D74" s="32">
        <v>1</v>
      </c>
      <c r="E74" s="32">
        <v>1</v>
      </c>
      <c r="F74" s="32">
        <v>9</v>
      </c>
      <c r="G74" s="161">
        <v>99098420</v>
      </c>
      <c r="H74" s="124"/>
    </row>
    <row r="75" spans="1:8" ht="15">
      <c r="A75" s="52" t="s">
        <v>14</v>
      </c>
      <c r="B75" s="33" t="s">
        <v>181</v>
      </c>
      <c r="C75" s="44"/>
      <c r="D75" s="32">
        <v>1</v>
      </c>
      <c r="E75" s="32">
        <v>2</v>
      </c>
      <c r="F75" s="32">
        <v>0</v>
      </c>
      <c r="G75" s="161"/>
      <c r="H75" s="124"/>
    </row>
    <row r="76" spans="1:8" ht="15">
      <c r="A76" s="52" t="s">
        <v>15</v>
      </c>
      <c r="B76" s="33" t="s">
        <v>138</v>
      </c>
      <c r="C76" s="44"/>
      <c r="D76" s="32">
        <v>1</v>
      </c>
      <c r="E76" s="32">
        <v>2</v>
      </c>
      <c r="F76" s="32">
        <v>1</v>
      </c>
      <c r="G76" s="161"/>
      <c r="H76" s="124"/>
    </row>
    <row r="77" spans="1:8" ht="15">
      <c r="A77" s="52" t="s">
        <v>24</v>
      </c>
      <c r="B77" s="30" t="s">
        <v>139</v>
      </c>
      <c r="C77" s="31"/>
      <c r="D77" s="32">
        <v>1</v>
      </c>
      <c r="E77" s="32">
        <v>2</v>
      </c>
      <c r="F77" s="32">
        <v>2</v>
      </c>
      <c r="G77" s="161"/>
      <c r="H77" s="124">
        <v>19004312</v>
      </c>
    </row>
    <row r="78" spans="1:8" ht="15">
      <c r="A78" s="52" t="s">
        <v>38</v>
      </c>
      <c r="B78" s="30" t="s">
        <v>182</v>
      </c>
      <c r="C78" s="31"/>
      <c r="D78" s="32">
        <v>1</v>
      </c>
      <c r="E78" s="32">
        <v>2</v>
      </c>
      <c r="F78" s="32">
        <v>3</v>
      </c>
      <c r="G78" s="161">
        <f>SUM(G79:G81)</f>
        <v>20171356.650000002</v>
      </c>
      <c r="H78" s="124"/>
    </row>
    <row r="79" spans="1:8" ht="15">
      <c r="A79" s="52" t="s">
        <v>39</v>
      </c>
      <c r="B79" s="33" t="s">
        <v>140</v>
      </c>
      <c r="C79" s="44"/>
      <c r="D79" s="32">
        <v>1</v>
      </c>
      <c r="E79" s="32">
        <v>2</v>
      </c>
      <c r="F79" s="32">
        <v>4</v>
      </c>
      <c r="G79" s="161"/>
      <c r="H79" s="124">
        <v>18766121</v>
      </c>
    </row>
    <row r="80" spans="1:8" ht="15">
      <c r="A80" s="52" t="s">
        <v>40</v>
      </c>
      <c r="B80" s="33" t="s">
        <v>183</v>
      </c>
      <c r="C80" s="44"/>
      <c r="D80" s="32">
        <v>1</v>
      </c>
      <c r="E80" s="32">
        <v>2</v>
      </c>
      <c r="F80" s="32">
        <v>5</v>
      </c>
      <c r="G80" s="161"/>
      <c r="H80" s="124">
        <v>238191</v>
      </c>
    </row>
    <row r="81" spans="1:8" ht="15">
      <c r="A81" s="52" t="s">
        <v>41</v>
      </c>
      <c r="B81" s="33" t="s">
        <v>141</v>
      </c>
      <c r="C81" s="44"/>
      <c r="D81" s="32">
        <v>1</v>
      </c>
      <c r="E81" s="32">
        <v>2</v>
      </c>
      <c r="F81" s="32">
        <v>6</v>
      </c>
      <c r="G81" s="161">
        <v>20171356.650000002</v>
      </c>
      <c r="H81" s="124">
        <v>15489535</v>
      </c>
    </row>
    <row r="82" spans="1:8" ht="15">
      <c r="A82" s="52" t="s">
        <v>48</v>
      </c>
      <c r="B82" s="30" t="s">
        <v>184</v>
      </c>
      <c r="C82" s="31"/>
      <c r="D82" s="32">
        <v>1</v>
      </c>
      <c r="E82" s="32">
        <v>2</v>
      </c>
      <c r="F82" s="32">
        <v>7</v>
      </c>
      <c r="G82" s="161">
        <f>SUM(G83:G85)</f>
        <v>15615370.41</v>
      </c>
      <c r="H82" s="124"/>
    </row>
    <row r="83" spans="1:8" ht="15">
      <c r="A83" s="52" t="s">
        <v>119</v>
      </c>
      <c r="B83" s="33" t="s">
        <v>185</v>
      </c>
      <c r="C83" s="44"/>
      <c r="D83" s="32">
        <v>1</v>
      </c>
      <c r="E83" s="32">
        <v>2</v>
      </c>
      <c r="F83" s="32">
        <v>8</v>
      </c>
      <c r="G83" s="161"/>
      <c r="H83" s="124">
        <v>583803</v>
      </c>
    </row>
    <row r="84" spans="1:8" ht="25.5">
      <c r="A84" s="52" t="s">
        <v>120</v>
      </c>
      <c r="B84" s="33" t="s">
        <v>186</v>
      </c>
      <c r="C84" s="44"/>
      <c r="D84" s="32">
        <v>1</v>
      </c>
      <c r="E84" s="32">
        <v>2</v>
      </c>
      <c r="F84" s="32">
        <v>9</v>
      </c>
      <c r="G84" s="161">
        <v>707617.75</v>
      </c>
      <c r="H84" s="124">
        <v>14905732</v>
      </c>
    </row>
    <row r="85" spans="1:8" ht="15">
      <c r="A85" s="52" t="s">
        <v>121</v>
      </c>
      <c r="B85" s="33" t="s">
        <v>142</v>
      </c>
      <c r="C85" s="44"/>
      <c r="D85" s="32">
        <v>1</v>
      </c>
      <c r="E85" s="32">
        <v>3</v>
      </c>
      <c r="F85" s="32">
        <v>0</v>
      </c>
      <c r="G85" s="161">
        <v>14907752.66</v>
      </c>
      <c r="H85" s="124">
        <v>1231912</v>
      </c>
    </row>
    <row r="86" spans="1:8" ht="15">
      <c r="A86" s="52" t="s">
        <v>49</v>
      </c>
      <c r="B86" s="30" t="s">
        <v>187</v>
      </c>
      <c r="C86" s="31"/>
      <c r="D86" s="32">
        <v>1</v>
      </c>
      <c r="E86" s="32">
        <v>3</v>
      </c>
      <c r="F86" s="32">
        <v>1</v>
      </c>
      <c r="G86" s="161">
        <f>SUM(G87:G88)</f>
        <v>2106649.0999999996</v>
      </c>
      <c r="H86" s="124">
        <v>1231912</v>
      </c>
    </row>
    <row r="87" spans="1:8" ht="15">
      <c r="A87" s="52" t="s">
        <v>134</v>
      </c>
      <c r="B87" s="33" t="s">
        <v>188</v>
      </c>
      <c r="C87" s="44"/>
      <c r="D87" s="32">
        <v>1</v>
      </c>
      <c r="E87" s="32">
        <v>3</v>
      </c>
      <c r="F87" s="32">
        <v>2</v>
      </c>
      <c r="G87" s="161">
        <v>2106649.0999999996</v>
      </c>
      <c r="H87" s="124"/>
    </row>
    <row r="88" spans="1:8" ht="15">
      <c r="A88" s="52" t="s">
        <v>135</v>
      </c>
      <c r="B88" s="33" t="s">
        <v>189</v>
      </c>
      <c r="C88" s="44"/>
      <c r="D88" s="32">
        <v>1</v>
      </c>
      <c r="E88" s="32">
        <v>3</v>
      </c>
      <c r="F88" s="32">
        <v>3</v>
      </c>
      <c r="G88" s="161"/>
      <c r="H88" s="124"/>
    </row>
    <row r="89" spans="1:8" ht="15">
      <c r="A89" s="52" t="s">
        <v>50</v>
      </c>
      <c r="B89" s="30" t="s">
        <v>190</v>
      </c>
      <c r="C89" s="31"/>
      <c r="D89" s="32">
        <v>1</v>
      </c>
      <c r="E89" s="32">
        <v>3</v>
      </c>
      <c r="F89" s="32">
        <v>4</v>
      </c>
      <c r="G89" s="161"/>
      <c r="H89" s="124"/>
    </row>
    <row r="90" spans="1:8" ht="15">
      <c r="A90" s="52" t="s">
        <v>143</v>
      </c>
      <c r="B90" s="33" t="s">
        <v>191</v>
      </c>
      <c r="C90" s="44"/>
      <c r="D90" s="32">
        <v>1</v>
      </c>
      <c r="E90" s="32">
        <v>3</v>
      </c>
      <c r="F90" s="32">
        <v>5</v>
      </c>
      <c r="G90" s="161"/>
      <c r="H90" s="124"/>
    </row>
    <row r="91" spans="1:8" ht="15">
      <c r="A91" s="52" t="s">
        <v>144</v>
      </c>
      <c r="B91" s="33" t="s">
        <v>192</v>
      </c>
      <c r="C91" s="44"/>
      <c r="D91" s="32">
        <v>1</v>
      </c>
      <c r="E91" s="32">
        <v>3</v>
      </c>
      <c r="F91" s="32">
        <v>6</v>
      </c>
      <c r="G91" s="161"/>
      <c r="H91" s="124">
        <v>134824179</v>
      </c>
    </row>
    <row r="92" spans="1:8" ht="15">
      <c r="A92" s="53" t="s">
        <v>51</v>
      </c>
      <c r="B92" s="30" t="s">
        <v>196</v>
      </c>
      <c r="C92" s="31"/>
      <c r="D92" s="32">
        <v>1</v>
      </c>
      <c r="E92" s="32">
        <v>3</v>
      </c>
      <c r="F92" s="32">
        <v>7</v>
      </c>
      <c r="G92" s="161">
        <f>G73+G77+G78+G82+G86-G89</f>
        <v>136991796.16</v>
      </c>
      <c r="H92" s="124"/>
    </row>
    <row r="93" spans="1:8" ht="15">
      <c r="A93" s="52" t="s">
        <v>52</v>
      </c>
      <c r="B93" s="30" t="s">
        <v>145</v>
      </c>
      <c r="C93" s="31"/>
      <c r="D93" s="32">
        <v>1</v>
      </c>
      <c r="E93" s="32">
        <v>3</v>
      </c>
      <c r="F93" s="32">
        <v>8</v>
      </c>
      <c r="G93" s="161"/>
      <c r="H93" s="124">
        <v>134824179</v>
      </c>
    </row>
    <row r="94" spans="1:8" ht="15">
      <c r="A94" s="53" t="s">
        <v>2</v>
      </c>
      <c r="B94" s="34" t="s">
        <v>197</v>
      </c>
      <c r="C94" s="28"/>
      <c r="D94" s="32">
        <v>1</v>
      </c>
      <c r="E94" s="32">
        <v>3</v>
      </c>
      <c r="F94" s="32">
        <v>9</v>
      </c>
      <c r="G94" s="161">
        <f>G92+G93</f>
        <v>136991796.16</v>
      </c>
      <c r="H94" s="124"/>
    </row>
    <row r="95" spans="1:8" ht="15">
      <c r="A95" s="53"/>
      <c r="B95" s="46"/>
      <c r="C95" s="93"/>
      <c r="D95" s="187"/>
      <c r="E95" s="187"/>
      <c r="F95" s="187"/>
      <c r="G95" s="161"/>
      <c r="H95" s="124">
        <v>1764377393</v>
      </c>
    </row>
    <row r="96" spans="1:8" ht="15">
      <c r="A96" s="53" t="s">
        <v>4</v>
      </c>
      <c r="B96" s="45" t="s">
        <v>198</v>
      </c>
      <c r="C96" s="47"/>
      <c r="D96" s="32">
        <v>1</v>
      </c>
      <c r="E96" s="32">
        <v>4</v>
      </c>
      <c r="F96" s="32">
        <v>0</v>
      </c>
      <c r="G96" s="161">
        <f>G70+G94</f>
        <v>1807505313.5999997</v>
      </c>
      <c r="H96" s="124"/>
    </row>
    <row r="97" spans="1:8" ht="15">
      <c r="A97" s="53"/>
      <c r="B97" s="45"/>
      <c r="C97" s="47"/>
      <c r="D97" s="187"/>
      <c r="E97" s="187"/>
      <c r="F97" s="187"/>
      <c r="G97" s="161"/>
      <c r="H97" s="124">
        <v>1861754872</v>
      </c>
    </row>
    <row r="98" spans="1:8" ht="15">
      <c r="A98" s="53" t="s">
        <v>5</v>
      </c>
      <c r="B98" s="45" t="s">
        <v>137</v>
      </c>
      <c r="C98" s="47"/>
      <c r="D98" s="32">
        <v>1</v>
      </c>
      <c r="E98" s="32">
        <v>4</v>
      </c>
      <c r="F98" s="32">
        <v>1</v>
      </c>
      <c r="G98" s="161">
        <v>1911150207.14</v>
      </c>
      <c r="H98" s="124">
        <v>3626132265</v>
      </c>
    </row>
    <row r="99" spans="1:8" ht="15">
      <c r="A99" s="53"/>
      <c r="B99" s="45"/>
      <c r="C99" s="47"/>
      <c r="D99" s="187"/>
      <c r="E99" s="187"/>
      <c r="F99" s="187"/>
      <c r="G99" s="161"/>
      <c r="H99" s="17"/>
    </row>
    <row r="100" spans="1:8" ht="15">
      <c r="A100" s="53" t="s">
        <v>7</v>
      </c>
      <c r="B100" s="45" t="s">
        <v>199</v>
      </c>
      <c r="C100" s="47"/>
      <c r="D100" s="32">
        <v>1</v>
      </c>
      <c r="E100" s="32">
        <v>4</v>
      </c>
      <c r="F100" s="32">
        <v>2</v>
      </c>
      <c r="G100" s="161">
        <f>G96+G98</f>
        <v>3718655520.74</v>
      </c>
      <c r="H100" s="124">
        <v>5487887137</v>
      </c>
    </row>
    <row r="101" spans="2:8" ht="12.75">
      <c r="B101" s="26"/>
      <c r="C101" s="26"/>
      <c r="G101" s="166"/>
      <c r="H101" s="158"/>
    </row>
    <row r="103" spans="1:8" ht="12.75">
      <c r="A103" s="188" t="s">
        <v>530</v>
      </c>
      <c r="B103" s="188"/>
      <c r="H103" s="18" t="s">
        <v>152</v>
      </c>
    </row>
    <row r="104" spans="1:8" ht="12.75">
      <c r="A104" s="188" t="s">
        <v>541</v>
      </c>
      <c r="B104" s="188"/>
      <c r="G104" s="135" t="s">
        <v>9</v>
      </c>
      <c r="H104" s="13" t="s">
        <v>536</v>
      </c>
    </row>
  </sheetData>
  <sheetProtection/>
  <mergeCells count="23">
    <mergeCell ref="A103:B103"/>
    <mergeCell ref="A104:B104"/>
    <mergeCell ref="D45:F45"/>
    <mergeCell ref="D47:F47"/>
    <mergeCell ref="D51:F51"/>
    <mergeCell ref="D52:F52"/>
    <mergeCell ref="D53:F53"/>
    <mergeCell ref="D15:F15"/>
    <mergeCell ref="D16:F16"/>
    <mergeCell ref="D71:F71"/>
    <mergeCell ref="D95:F95"/>
    <mergeCell ref="D97:F97"/>
    <mergeCell ref="D99:F99"/>
    <mergeCell ref="D72:F72"/>
    <mergeCell ref="A12:H12"/>
    <mergeCell ref="A13:H13"/>
    <mergeCell ref="D14:F14"/>
    <mergeCell ref="B3:H3"/>
    <mergeCell ref="B4:H4"/>
    <mergeCell ref="B5:H5"/>
    <mergeCell ref="B6:H6"/>
    <mergeCell ref="B7:H7"/>
    <mergeCell ref="A11:H11"/>
  </mergeCells>
  <printOptions horizontalCentered="1"/>
  <pageMargins left="0.3937007874015748" right="0.35433070866141736" top="0.31496062992125984" bottom="0.31496062992125984" header="0.11811023622047245" footer="0.11811023622047245"/>
  <pageSetup horizontalDpi="300" verticalDpi="300" orientation="landscape" paperSize="9" scale="65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9">
      <selection activeCell="A33" sqref="A33:B33"/>
    </sheetView>
  </sheetViews>
  <sheetFormatPr defaultColWidth="9.140625" defaultRowHeight="12.75"/>
  <cols>
    <col min="1" max="1" width="13.28125" style="13" customWidth="1"/>
    <col min="2" max="2" width="53.7109375" style="13" customWidth="1"/>
    <col min="3" max="8" width="16.28125" style="13" customWidth="1"/>
    <col min="9" max="16384" width="9.140625" style="13" customWidth="1"/>
  </cols>
  <sheetData>
    <row r="1" spans="1:8" ht="13.5">
      <c r="A1" s="11"/>
      <c r="B1" s="12"/>
      <c r="H1" s="14" t="s">
        <v>96</v>
      </c>
    </row>
    <row r="2" spans="1:8" ht="13.5">
      <c r="A2" s="15"/>
      <c r="C2" s="16"/>
      <c r="H2" s="14" t="s">
        <v>244</v>
      </c>
    </row>
    <row r="3" spans="1:8" ht="12.75">
      <c r="A3" s="17" t="s">
        <v>106</v>
      </c>
      <c r="B3" s="174" t="s">
        <v>537</v>
      </c>
      <c r="C3" s="175"/>
      <c r="D3" s="175"/>
      <c r="E3" s="175"/>
      <c r="F3" s="175"/>
      <c r="G3" s="175"/>
      <c r="H3" s="176"/>
    </row>
    <row r="4" spans="1:8" ht="12.75">
      <c r="A4" s="17" t="s">
        <v>107</v>
      </c>
      <c r="B4" s="174" t="s">
        <v>538</v>
      </c>
      <c r="C4" s="175"/>
      <c r="D4" s="175"/>
      <c r="E4" s="175"/>
      <c r="F4" s="175"/>
      <c r="G4" s="175"/>
      <c r="H4" s="176"/>
    </row>
    <row r="5" spans="1:8" ht="12.75">
      <c r="A5" s="17" t="s">
        <v>108</v>
      </c>
      <c r="B5" s="174" t="s">
        <v>511</v>
      </c>
      <c r="C5" s="175"/>
      <c r="D5" s="175"/>
      <c r="E5" s="175"/>
      <c r="F5" s="175"/>
      <c r="G5" s="175"/>
      <c r="H5" s="176"/>
    </row>
    <row r="6" spans="1:8" ht="12.75">
      <c r="A6" s="17" t="s">
        <v>109</v>
      </c>
      <c r="B6" s="177">
        <v>200640130001</v>
      </c>
      <c r="C6" s="178"/>
      <c r="D6" s="178"/>
      <c r="E6" s="178"/>
      <c r="F6" s="178"/>
      <c r="G6" s="178"/>
      <c r="H6" s="179"/>
    </row>
    <row r="7" spans="1:8" ht="12.75">
      <c r="A7" s="17" t="s">
        <v>110</v>
      </c>
      <c r="B7" s="177">
        <v>4200640130001</v>
      </c>
      <c r="C7" s="178"/>
      <c r="D7" s="178"/>
      <c r="E7" s="178"/>
      <c r="F7" s="178"/>
      <c r="G7" s="178"/>
      <c r="H7" s="179"/>
    </row>
    <row r="8" ht="18" customHeight="1">
      <c r="H8" s="18"/>
    </row>
    <row r="9" ht="12.75" hidden="1"/>
    <row r="10" ht="1.5" customHeight="1" hidden="1"/>
    <row r="11" spans="1:8" ht="20.25" customHeight="1" thickBot="1">
      <c r="A11" s="191" t="s">
        <v>137</v>
      </c>
      <c r="B11" s="192"/>
      <c r="C11" s="192"/>
      <c r="D11" s="192"/>
      <c r="E11" s="192"/>
      <c r="F11" s="192"/>
      <c r="G11" s="192"/>
      <c r="H11" s="193"/>
    </row>
    <row r="12" spans="1:8" ht="22.5" customHeight="1" thickTop="1">
      <c r="A12" s="169" t="s">
        <v>529</v>
      </c>
      <c r="B12" s="169"/>
      <c r="C12" s="169"/>
      <c r="D12" s="169"/>
      <c r="E12" s="169"/>
      <c r="F12" s="169"/>
      <c r="G12" s="169"/>
      <c r="H12" s="169"/>
    </row>
    <row r="13" spans="1:8" ht="12.75">
      <c r="A13" s="170" t="s">
        <v>112</v>
      </c>
      <c r="B13" s="170"/>
      <c r="C13" s="170"/>
      <c r="D13" s="170"/>
      <c r="E13" s="170"/>
      <c r="F13" s="170"/>
      <c r="G13" s="170"/>
      <c r="H13" s="170"/>
    </row>
    <row r="14" spans="1:8" ht="27" customHeight="1">
      <c r="A14" s="194" t="s">
        <v>113</v>
      </c>
      <c r="B14" s="196" t="s">
        <v>114</v>
      </c>
      <c r="C14" s="189" t="s">
        <v>11</v>
      </c>
      <c r="D14" s="189"/>
      <c r="E14" s="189"/>
      <c r="F14" s="189" t="s">
        <v>116</v>
      </c>
      <c r="G14" s="189"/>
      <c r="H14" s="189"/>
    </row>
    <row r="15" spans="1:8" ht="69" customHeight="1">
      <c r="A15" s="195"/>
      <c r="B15" s="197"/>
      <c r="C15" s="39" t="s">
        <v>229</v>
      </c>
      <c r="D15" s="39" t="s">
        <v>243</v>
      </c>
      <c r="E15" s="39" t="s">
        <v>231</v>
      </c>
      <c r="F15" s="39" t="s">
        <v>229</v>
      </c>
      <c r="G15" s="39" t="s">
        <v>230</v>
      </c>
      <c r="H15" s="39" t="s">
        <v>231</v>
      </c>
    </row>
    <row r="16" spans="1:8" ht="12.75">
      <c r="A16" s="65">
        <v>1</v>
      </c>
      <c r="B16" s="65">
        <v>2</v>
      </c>
      <c r="C16" s="43">
        <v>3</v>
      </c>
      <c r="D16" s="43">
        <v>4</v>
      </c>
      <c r="E16" s="43">
        <v>5</v>
      </c>
      <c r="F16" s="43">
        <v>6</v>
      </c>
      <c r="G16" s="43">
        <v>7</v>
      </c>
      <c r="H16" s="66">
        <v>8</v>
      </c>
    </row>
    <row r="17" spans="1:8" ht="15">
      <c r="A17" s="65"/>
      <c r="B17" s="65"/>
      <c r="C17" s="124"/>
      <c r="D17" s="124"/>
      <c r="E17" s="124"/>
      <c r="F17" s="124"/>
      <c r="G17" s="124"/>
      <c r="H17" s="124"/>
    </row>
    <row r="18" spans="1:8" ht="15">
      <c r="A18" s="52" t="s">
        <v>12</v>
      </c>
      <c r="B18" s="67" t="s">
        <v>232</v>
      </c>
      <c r="C18" s="124">
        <v>20616492.509999998</v>
      </c>
      <c r="D18" s="124">
        <v>144052.03</v>
      </c>
      <c r="E18" s="124">
        <v>20472440.479999997</v>
      </c>
      <c r="F18" s="124">
        <v>26383610.75</v>
      </c>
      <c r="G18" s="124">
        <v>133496.52000000002</v>
      </c>
      <c r="H18" s="124">
        <v>26250114.23</v>
      </c>
    </row>
    <row r="19" spans="1:8" ht="15">
      <c r="A19" s="52" t="s">
        <v>13</v>
      </c>
      <c r="B19" s="68" t="s">
        <v>233</v>
      </c>
      <c r="C19" s="124">
        <v>20616492.509999998</v>
      </c>
      <c r="D19" s="124">
        <v>144052.03</v>
      </c>
      <c r="E19" s="124">
        <v>20472440.479999997</v>
      </c>
      <c r="F19" s="124">
        <v>26383610.75</v>
      </c>
      <c r="G19" s="124">
        <v>133496.52000000002</v>
      </c>
      <c r="H19" s="124">
        <v>26250114.23</v>
      </c>
    </row>
    <row r="20" spans="1:8" ht="15">
      <c r="A20" s="52">
        <v>2</v>
      </c>
      <c r="B20" s="67" t="s">
        <v>234</v>
      </c>
      <c r="C20" s="124">
        <v>1260537.63</v>
      </c>
      <c r="D20" s="124">
        <v>0</v>
      </c>
      <c r="E20" s="124">
        <v>1260537.63</v>
      </c>
      <c r="F20" s="124">
        <v>1296326.63</v>
      </c>
      <c r="G20" s="124">
        <v>0</v>
      </c>
      <c r="H20" s="124">
        <v>1296326.63</v>
      </c>
    </row>
    <row r="21" spans="1:8" ht="25.5">
      <c r="A21" s="52" t="s">
        <v>25</v>
      </c>
      <c r="B21" s="69" t="s">
        <v>235</v>
      </c>
      <c r="C21" s="124">
        <v>1260537.63</v>
      </c>
      <c r="D21" s="124">
        <v>0</v>
      </c>
      <c r="E21" s="124">
        <v>1260537.63</v>
      </c>
      <c r="F21" s="124">
        <v>1296326.63</v>
      </c>
      <c r="G21" s="124">
        <v>0</v>
      </c>
      <c r="H21" s="124">
        <v>1296326.63</v>
      </c>
    </row>
    <row r="22" spans="1:8" ht="15">
      <c r="A22" s="52" t="s">
        <v>26</v>
      </c>
      <c r="B22" s="68" t="s">
        <v>236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</row>
    <row r="23" spans="1:8" ht="15">
      <c r="A23" s="52" t="s">
        <v>38</v>
      </c>
      <c r="B23" s="67" t="s">
        <v>237</v>
      </c>
      <c r="C23" s="124">
        <v>118056870.97000001</v>
      </c>
      <c r="D23" s="124">
        <v>316605.9</v>
      </c>
      <c r="E23" s="124">
        <v>117740265.07000001</v>
      </c>
      <c r="F23" s="124">
        <v>116017341.48</v>
      </c>
      <c r="G23" s="124">
        <v>1011277.68</v>
      </c>
      <c r="H23" s="124">
        <v>115006063.8</v>
      </c>
    </row>
    <row r="24" spans="1:8" ht="15">
      <c r="A24" s="52" t="s">
        <v>39</v>
      </c>
      <c r="B24" s="68" t="s">
        <v>238</v>
      </c>
      <c r="C24" s="124">
        <v>49495386.63000001</v>
      </c>
      <c r="D24" s="124">
        <v>158302.95</v>
      </c>
      <c r="E24" s="124">
        <v>49337083.68000001</v>
      </c>
      <c r="F24" s="124">
        <v>50662906.11</v>
      </c>
      <c r="G24" s="124">
        <v>505638.84</v>
      </c>
      <c r="H24" s="124">
        <v>50157267.269999996</v>
      </c>
    </row>
    <row r="25" spans="1:8" ht="15">
      <c r="A25" s="52" t="s">
        <v>40</v>
      </c>
      <c r="B25" s="68" t="s">
        <v>239</v>
      </c>
      <c r="C25" s="124">
        <v>68561484.34</v>
      </c>
      <c r="D25" s="124">
        <v>158302.95</v>
      </c>
      <c r="E25" s="124">
        <v>68403181.39</v>
      </c>
      <c r="F25" s="124">
        <v>65354435.370000005</v>
      </c>
      <c r="G25" s="124">
        <v>505638.84</v>
      </c>
      <c r="H25" s="124">
        <v>64848796.53</v>
      </c>
    </row>
    <row r="26" spans="1:8" ht="15">
      <c r="A26" s="52" t="s">
        <v>41</v>
      </c>
      <c r="B26" s="68" t="s">
        <v>240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</row>
    <row r="27" spans="1:8" ht="15">
      <c r="A27" s="52" t="s">
        <v>48</v>
      </c>
      <c r="B27" s="70" t="s">
        <v>241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</row>
    <row r="28" spans="1:8" ht="15">
      <c r="A28" s="64"/>
      <c r="B28" s="71" t="s">
        <v>242</v>
      </c>
      <c r="C28" s="124">
        <v>139933901.11</v>
      </c>
      <c r="D28" s="124">
        <v>460657.93000000005</v>
      </c>
      <c r="E28" s="124">
        <v>139473243.18</v>
      </c>
      <c r="F28" s="124">
        <v>143697278.86</v>
      </c>
      <c r="G28" s="124">
        <v>1144774.2000000002</v>
      </c>
      <c r="H28" s="124">
        <v>142552504.66</v>
      </c>
    </row>
    <row r="29" spans="2:3" ht="12.75">
      <c r="B29" s="26"/>
      <c r="C29" s="26"/>
    </row>
    <row r="32" spans="1:7" ht="12.75">
      <c r="A32" s="188" t="s">
        <v>530</v>
      </c>
      <c r="B32" s="188"/>
      <c r="G32" s="18" t="s">
        <v>152</v>
      </c>
    </row>
    <row r="33" spans="1:7" ht="12.75">
      <c r="A33" s="188" t="s">
        <v>541</v>
      </c>
      <c r="B33" s="188"/>
      <c r="F33" s="18" t="s">
        <v>9</v>
      </c>
      <c r="G33" s="13" t="s">
        <v>536</v>
      </c>
    </row>
  </sheetData>
  <sheetProtection/>
  <mergeCells count="14">
    <mergeCell ref="A32:B32"/>
    <mergeCell ref="A33:B33"/>
    <mergeCell ref="A12:H12"/>
    <mergeCell ref="A13:H13"/>
    <mergeCell ref="A14:A15"/>
    <mergeCell ref="B14:B15"/>
    <mergeCell ref="C14:E14"/>
    <mergeCell ref="F14:H14"/>
    <mergeCell ref="B3:H3"/>
    <mergeCell ref="B4:H4"/>
    <mergeCell ref="B5:H5"/>
    <mergeCell ref="B6:H6"/>
    <mergeCell ref="B7:H7"/>
    <mergeCell ref="A11:H1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92">
      <selection activeCell="A108" sqref="A108:B108"/>
    </sheetView>
  </sheetViews>
  <sheetFormatPr defaultColWidth="9.140625" defaultRowHeight="12.75"/>
  <cols>
    <col min="1" max="1" width="6.28125" style="13" customWidth="1"/>
    <col min="2" max="2" width="73.28125" style="13" customWidth="1"/>
    <col min="3" max="3" width="9.00390625" style="13" customWidth="1"/>
    <col min="4" max="4" width="4.28125" style="13" customWidth="1"/>
    <col min="5" max="5" width="3.8515625" style="13" customWidth="1"/>
    <col min="6" max="6" width="3.7109375" style="13" customWidth="1"/>
    <col min="7" max="7" width="14.57421875" style="13" customWidth="1"/>
    <col min="8" max="8" width="16.57421875" style="13" bestFit="1" customWidth="1"/>
    <col min="9" max="16384" width="9.140625" style="13" customWidth="1"/>
  </cols>
  <sheetData>
    <row r="1" spans="1:8" ht="13.5">
      <c r="A1" s="11"/>
      <c r="B1" s="12"/>
      <c r="H1" s="14" t="s">
        <v>96</v>
      </c>
    </row>
    <row r="2" spans="1:8" ht="13.5">
      <c r="A2" s="15"/>
      <c r="C2" s="16"/>
      <c r="H2" s="84" t="s">
        <v>98</v>
      </c>
    </row>
    <row r="3" spans="1:8" ht="12.75">
      <c r="A3" s="114" t="s">
        <v>106</v>
      </c>
      <c r="B3" s="174" t="s">
        <v>537</v>
      </c>
      <c r="C3" s="175"/>
      <c r="D3" s="175"/>
      <c r="E3" s="175"/>
      <c r="F3" s="175"/>
      <c r="G3" s="175"/>
      <c r="H3" s="176"/>
    </row>
    <row r="4" spans="1:8" ht="12.75" customHeight="1">
      <c r="A4" s="114" t="s">
        <v>107</v>
      </c>
      <c r="B4" s="174" t="s">
        <v>538</v>
      </c>
      <c r="C4" s="175"/>
      <c r="D4" s="175"/>
      <c r="E4" s="175"/>
      <c r="F4" s="175"/>
      <c r="G4" s="175"/>
      <c r="H4" s="176"/>
    </row>
    <row r="5" spans="1:8" ht="12.75">
      <c r="A5" s="114" t="s">
        <v>108</v>
      </c>
      <c r="B5" s="174" t="s">
        <v>511</v>
      </c>
      <c r="C5" s="175"/>
      <c r="D5" s="175"/>
      <c r="E5" s="175"/>
      <c r="F5" s="175"/>
      <c r="G5" s="175"/>
      <c r="H5" s="176"/>
    </row>
    <row r="6" spans="1:8" ht="12.75">
      <c r="A6" s="114" t="s">
        <v>109</v>
      </c>
      <c r="B6" s="177">
        <v>200640130001</v>
      </c>
      <c r="C6" s="178"/>
      <c r="D6" s="178"/>
      <c r="E6" s="178"/>
      <c r="F6" s="178"/>
      <c r="G6" s="178"/>
      <c r="H6" s="179"/>
    </row>
    <row r="7" spans="1:8" ht="12.75">
      <c r="A7" s="114" t="s">
        <v>110</v>
      </c>
      <c r="B7" s="177">
        <v>4200640130001</v>
      </c>
      <c r="C7" s="178"/>
      <c r="D7" s="178"/>
      <c r="E7" s="178"/>
      <c r="F7" s="178"/>
      <c r="G7" s="178"/>
      <c r="H7" s="179"/>
    </row>
    <row r="8" ht="18" customHeight="1">
      <c r="H8" s="18"/>
    </row>
    <row r="9" ht="12.75" hidden="1"/>
    <row r="10" ht="1.5" customHeight="1" hidden="1"/>
    <row r="11" spans="1:8" ht="30.75" customHeight="1">
      <c r="A11" s="180" t="s">
        <v>200</v>
      </c>
      <c r="B11" s="181"/>
      <c r="C11" s="181"/>
      <c r="D11" s="181"/>
      <c r="E11" s="181"/>
      <c r="F11" s="181"/>
      <c r="G11" s="181"/>
      <c r="H11" s="182"/>
    </row>
    <row r="12" spans="1:8" ht="22.5" customHeight="1">
      <c r="A12" s="169" t="s">
        <v>531</v>
      </c>
      <c r="B12" s="169"/>
      <c r="C12" s="169"/>
      <c r="D12" s="169"/>
      <c r="E12" s="169"/>
      <c r="F12" s="169"/>
      <c r="G12" s="169"/>
      <c r="H12" s="169"/>
    </row>
    <row r="13" spans="1:8" ht="12.75">
      <c r="A13" s="170" t="s">
        <v>112</v>
      </c>
      <c r="B13" s="170"/>
      <c r="C13" s="170"/>
      <c r="D13" s="170"/>
      <c r="E13" s="170"/>
      <c r="F13" s="170"/>
      <c r="G13" s="170"/>
      <c r="H13" s="170"/>
    </row>
    <row r="14" spans="1:8" ht="27">
      <c r="A14" s="55" t="s">
        <v>113</v>
      </c>
      <c r="B14" s="56" t="s">
        <v>114</v>
      </c>
      <c r="C14" s="21" t="s">
        <v>115</v>
      </c>
      <c r="D14" s="198" t="s">
        <v>10</v>
      </c>
      <c r="E14" s="199"/>
      <c r="F14" s="200"/>
      <c r="G14" s="57" t="s">
        <v>532</v>
      </c>
      <c r="H14" s="57" t="s">
        <v>533</v>
      </c>
    </row>
    <row r="15" spans="1:8" ht="12.75">
      <c r="A15" s="58">
        <v>1</v>
      </c>
      <c r="B15" s="59">
        <v>2</v>
      </c>
      <c r="C15" s="60">
        <v>3</v>
      </c>
      <c r="D15" s="201">
        <v>4</v>
      </c>
      <c r="E15" s="199"/>
      <c r="F15" s="200"/>
      <c r="G15" s="61">
        <v>5</v>
      </c>
      <c r="H15" s="62">
        <v>6</v>
      </c>
    </row>
    <row r="16" spans="1:8" ht="15">
      <c r="A16" s="52"/>
      <c r="B16" s="34" t="s">
        <v>201</v>
      </c>
      <c r="C16" s="72"/>
      <c r="D16" s="202"/>
      <c r="E16" s="203"/>
      <c r="F16" s="204"/>
      <c r="G16" s="124"/>
      <c r="H16" s="124"/>
    </row>
    <row r="17" spans="1:8" ht="15">
      <c r="A17" s="52" t="s">
        <v>12</v>
      </c>
      <c r="B17" s="30" t="s">
        <v>245</v>
      </c>
      <c r="C17" s="30"/>
      <c r="D17" s="73">
        <v>2</v>
      </c>
      <c r="E17" s="73">
        <v>0</v>
      </c>
      <c r="F17" s="73">
        <v>1</v>
      </c>
      <c r="G17" s="124">
        <f>SUM(G18:G20)</f>
        <v>9510395.15</v>
      </c>
      <c r="H17" s="124">
        <f>SUM(H18:H20)</f>
        <v>7178231.729999999</v>
      </c>
    </row>
    <row r="18" spans="1:8" ht="25.5">
      <c r="A18" s="52" t="s">
        <v>13</v>
      </c>
      <c r="B18" s="30" t="s">
        <v>246</v>
      </c>
      <c r="C18" s="30"/>
      <c r="D18" s="73">
        <v>2</v>
      </c>
      <c r="E18" s="73">
        <v>0</v>
      </c>
      <c r="F18" s="73">
        <v>2</v>
      </c>
      <c r="G18" s="124">
        <v>9510395.15</v>
      </c>
      <c r="H18" s="124">
        <v>5959654.879999999</v>
      </c>
    </row>
    <row r="19" spans="1:8" ht="25.5">
      <c r="A19" s="52" t="s">
        <v>14</v>
      </c>
      <c r="B19" s="30" t="s">
        <v>247</v>
      </c>
      <c r="C19" s="30"/>
      <c r="D19" s="73">
        <v>2</v>
      </c>
      <c r="E19" s="73">
        <v>0</v>
      </c>
      <c r="F19" s="73">
        <v>3</v>
      </c>
      <c r="G19" s="124"/>
      <c r="H19" s="124">
        <v>1218576.85</v>
      </c>
    </row>
    <row r="20" spans="1:8" ht="25.5">
      <c r="A20" s="52" t="s">
        <v>15</v>
      </c>
      <c r="B20" s="30" t="s">
        <v>248</v>
      </c>
      <c r="C20" s="30"/>
      <c r="D20" s="73">
        <v>2</v>
      </c>
      <c r="E20" s="73">
        <v>0</v>
      </c>
      <c r="F20" s="73">
        <v>4</v>
      </c>
      <c r="G20" s="124"/>
      <c r="H20" s="124"/>
    </row>
    <row r="21" spans="1:8" ht="15">
      <c r="A21" s="52" t="s">
        <v>24</v>
      </c>
      <c r="B21" s="30" t="s">
        <v>249</v>
      </c>
      <c r="C21" s="30"/>
      <c r="D21" s="73">
        <v>2</v>
      </c>
      <c r="E21" s="73">
        <v>0</v>
      </c>
      <c r="F21" s="73">
        <v>5</v>
      </c>
      <c r="G21" s="124">
        <f>SUM(G22:G23)</f>
        <v>629635.56</v>
      </c>
      <c r="H21" s="124">
        <f>SUM(H22:H23)</f>
        <v>1882442.61</v>
      </c>
    </row>
    <row r="22" spans="1:8" ht="25.5">
      <c r="A22" s="52" t="s">
        <v>25</v>
      </c>
      <c r="B22" s="30" t="s">
        <v>250</v>
      </c>
      <c r="C22" s="30"/>
      <c r="D22" s="73">
        <v>2</v>
      </c>
      <c r="E22" s="73">
        <v>0</v>
      </c>
      <c r="F22" s="73">
        <v>6</v>
      </c>
      <c r="G22" s="124">
        <v>629635.56</v>
      </c>
      <c r="H22" s="124">
        <v>1880791.7200000002</v>
      </c>
    </row>
    <row r="23" spans="1:8" ht="25.5">
      <c r="A23" s="52" t="s">
        <v>26</v>
      </c>
      <c r="B23" s="30" t="s">
        <v>251</v>
      </c>
      <c r="C23" s="30"/>
      <c r="D23" s="73">
        <v>2</v>
      </c>
      <c r="E23" s="73">
        <v>0</v>
      </c>
      <c r="F23" s="73">
        <v>7</v>
      </c>
      <c r="G23" s="124"/>
      <c r="H23" s="124">
        <v>1650.89</v>
      </c>
    </row>
    <row r="24" spans="1:8" ht="27">
      <c r="A24" s="52" t="s">
        <v>38</v>
      </c>
      <c r="B24" s="34" t="s">
        <v>468</v>
      </c>
      <c r="C24" s="45"/>
      <c r="D24" s="73">
        <v>2</v>
      </c>
      <c r="E24" s="73">
        <v>0</v>
      </c>
      <c r="F24" s="73">
        <v>8</v>
      </c>
      <c r="G24" s="124">
        <f>G17-G21</f>
        <v>8880759.59</v>
      </c>
      <c r="H24" s="124">
        <f>H17-H21</f>
        <v>5295789.119999998</v>
      </c>
    </row>
    <row r="25" spans="1:8" ht="15">
      <c r="A25" s="52" t="s">
        <v>48</v>
      </c>
      <c r="B25" s="30" t="s">
        <v>1</v>
      </c>
      <c r="C25" s="46"/>
      <c r="D25" s="73">
        <v>2</v>
      </c>
      <c r="E25" s="73">
        <v>0</v>
      </c>
      <c r="F25" s="73">
        <v>9</v>
      </c>
      <c r="G25" s="124">
        <v>1866726.7599999998</v>
      </c>
      <c r="H25" s="124">
        <v>2211634.3200000003</v>
      </c>
    </row>
    <row r="26" spans="1:8" ht="15">
      <c r="A26" s="52" t="s">
        <v>49</v>
      </c>
      <c r="B26" s="30" t="s">
        <v>252</v>
      </c>
      <c r="C26" s="46"/>
      <c r="D26" s="73">
        <v>2</v>
      </c>
      <c r="E26" s="73">
        <v>1</v>
      </c>
      <c r="F26" s="73">
        <v>0</v>
      </c>
      <c r="G26" s="124">
        <v>844330.4099999999</v>
      </c>
      <c r="H26" s="124">
        <v>762029.63</v>
      </c>
    </row>
    <row r="27" spans="1:8" ht="15">
      <c r="A27" s="52" t="s">
        <v>50</v>
      </c>
      <c r="B27" s="34" t="s">
        <v>341</v>
      </c>
      <c r="C27" s="34"/>
      <c r="D27" s="73">
        <v>2</v>
      </c>
      <c r="E27" s="73">
        <v>1</v>
      </c>
      <c r="F27" s="73">
        <v>1</v>
      </c>
      <c r="G27" s="124">
        <v>1022396.3499999999</v>
      </c>
      <c r="H27" s="124">
        <f>+H25-H26</f>
        <v>1449604.6900000004</v>
      </c>
    </row>
    <row r="28" spans="1:8" ht="15">
      <c r="A28" s="52" t="s">
        <v>51</v>
      </c>
      <c r="B28" s="30" t="s">
        <v>253</v>
      </c>
      <c r="C28" s="30"/>
      <c r="D28" s="73">
        <v>2</v>
      </c>
      <c r="E28" s="73">
        <v>1</v>
      </c>
      <c r="F28" s="73">
        <v>2</v>
      </c>
      <c r="G28" s="124">
        <f>SUM(G29:G33)</f>
        <v>-1381552.8699999996</v>
      </c>
      <c r="H28" s="124">
        <f>SUM(H29:H33)</f>
        <v>-394476.8400000009</v>
      </c>
    </row>
    <row r="29" spans="1:8" ht="25.5">
      <c r="A29" s="52" t="s">
        <v>254</v>
      </c>
      <c r="B29" s="30" t="s">
        <v>255</v>
      </c>
      <c r="C29" s="33"/>
      <c r="D29" s="73">
        <v>2</v>
      </c>
      <c r="E29" s="73">
        <v>1</v>
      </c>
      <c r="F29" s="73">
        <v>3</v>
      </c>
      <c r="G29" s="124">
        <v>-1262043.9099999997</v>
      </c>
      <c r="H29" s="124">
        <v>-150448.92000000094</v>
      </c>
    </row>
    <row r="30" spans="1:8" ht="25.5">
      <c r="A30" s="52" t="s">
        <v>256</v>
      </c>
      <c r="B30" s="30" t="s">
        <v>257</v>
      </c>
      <c r="C30" s="33"/>
      <c r="D30" s="73">
        <v>2</v>
      </c>
      <c r="E30" s="73">
        <v>1</v>
      </c>
      <c r="F30" s="73">
        <v>4</v>
      </c>
      <c r="G30" s="124">
        <v>-446539.67</v>
      </c>
      <c r="H30" s="124">
        <v>-63937.57</v>
      </c>
    </row>
    <row r="31" spans="1:8" ht="25.5">
      <c r="A31" s="52" t="s">
        <v>258</v>
      </c>
      <c r="B31" s="30" t="s">
        <v>259</v>
      </c>
      <c r="C31" s="33"/>
      <c r="D31" s="73">
        <v>2</v>
      </c>
      <c r="E31" s="73">
        <v>1</v>
      </c>
      <c r="F31" s="73">
        <v>5</v>
      </c>
      <c r="G31" s="124">
        <v>382582.98</v>
      </c>
      <c r="H31" s="124">
        <v>-109304.79999999997</v>
      </c>
    </row>
    <row r="32" spans="1:8" ht="15">
      <c r="A32" s="52" t="s">
        <v>260</v>
      </c>
      <c r="B32" s="30" t="s">
        <v>261</v>
      </c>
      <c r="C32" s="33"/>
      <c r="D32" s="73">
        <v>2</v>
      </c>
      <c r="E32" s="73">
        <v>1</v>
      </c>
      <c r="F32" s="73">
        <v>6</v>
      </c>
      <c r="G32" s="124"/>
      <c r="H32" s="124">
        <v>-2566.5</v>
      </c>
    </row>
    <row r="33" spans="1:8" ht="15">
      <c r="A33" s="52" t="s">
        <v>262</v>
      </c>
      <c r="B33" s="30" t="s">
        <v>263</v>
      </c>
      <c r="C33" s="33"/>
      <c r="D33" s="73">
        <v>2</v>
      </c>
      <c r="E33" s="73">
        <v>1</v>
      </c>
      <c r="F33" s="73">
        <v>7</v>
      </c>
      <c r="G33" s="124">
        <v>-55552.27</v>
      </c>
      <c r="H33" s="124">
        <v>-68219.05</v>
      </c>
    </row>
    <row r="34" spans="1:8" ht="15">
      <c r="A34" s="52" t="s">
        <v>52</v>
      </c>
      <c r="B34" s="30" t="s">
        <v>501</v>
      </c>
      <c r="C34" s="30"/>
      <c r="D34" s="73">
        <v>2</v>
      </c>
      <c r="E34" s="73">
        <v>1</v>
      </c>
      <c r="F34" s="73">
        <v>8</v>
      </c>
      <c r="G34" s="124">
        <f>SUM(G35:G42)</f>
        <v>108688.16</v>
      </c>
      <c r="H34" s="124">
        <f>SUM(H35:H42)</f>
        <v>-8464.12</v>
      </c>
    </row>
    <row r="35" spans="1:8" ht="17.25" customHeight="1">
      <c r="A35" s="52" t="s">
        <v>264</v>
      </c>
      <c r="B35" s="30" t="s">
        <v>265</v>
      </c>
      <c r="C35" s="33"/>
      <c r="D35" s="73">
        <v>2</v>
      </c>
      <c r="E35" s="73">
        <v>1</v>
      </c>
      <c r="F35" s="73">
        <v>9</v>
      </c>
      <c r="G35" s="124"/>
      <c r="H35" s="124"/>
    </row>
    <row r="36" spans="1:8" ht="25.5">
      <c r="A36" s="52" t="s">
        <v>266</v>
      </c>
      <c r="B36" s="30" t="s">
        <v>267</v>
      </c>
      <c r="C36" s="33"/>
      <c r="D36" s="73">
        <v>2</v>
      </c>
      <c r="E36" s="73">
        <v>2</v>
      </c>
      <c r="F36" s="73">
        <v>0</v>
      </c>
      <c r="G36" s="124"/>
      <c r="H36" s="124"/>
    </row>
    <row r="37" spans="1:8" ht="15">
      <c r="A37" s="52" t="s">
        <v>268</v>
      </c>
      <c r="B37" s="30" t="s">
        <v>269</v>
      </c>
      <c r="C37" s="33"/>
      <c r="D37" s="73">
        <v>2</v>
      </c>
      <c r="E37" s="73">
        <v>2</v>
      </c>
      <c r="F37" s="73">
        <v>1</v>
      </c>
      <c r="G37" s="124"/>
      <c r="H37" s="124"/>
    </row>
    <row r="38" spans="1:8" ht="25.5">
      <c r="A38" s="52" t="s">
        <v>270</v>
      </c>
      <c r="B38" s="30" t="s">
        <v>496</v>
      </c>
      <c r="C38" s="33"/>
      <c r="D38" s="73">
        <v>2</v>
      </c>
      <c r="E38" s="73">
        <v>2</v>
      </c>
      <c r="F38" s="73">
        <v>2</v>
      </c>
      <c r="G38" s="124">
        <v>84791.34</v>
      </c>
      <c r="H38" s="124">
        <v>-8464.12</v>
      </c>
    </row>
    <row r="39" spans="1:8" ht="15" customHeight="1">
      <c r="A39" s="52" t="s">
        <v>271</v>
      </c>
      <c r="B39" s="30" t="s">
        <v>272</v>
      </c>
      <c r="C39" s="33"/>
      <c r="D39" s="73">
        <v>2</v>
      </c>
      <c r="E39" s="73">
        <v>2</v>
      </c>
      <c r="F39" s="73">
        <v>3</v>
      </c>
      <c r="G39" s="124">
        <v>23896.82</v>
      </c>
      <c r="H39" s="124"/>
    </row>
    <row r="40" spans="1:8" ht="25.5">
      <c r="A40" s="52" t="s">
        <v>273</v>
      </c>
      <c r="B40" s="30" t="s">
        <v>274</v>
      </c>
      <c r="C40" s="33"/>
      <c r="D40" s="73">
        <v>2</v>
      </c>
      <c r="E40" s="73">
        <v>2</v>
      </c>
      <c r="F40" s="73">
        <v>4</v>
      </c>
      <c r="G40" s="124"/>
      <c r="H40" s="124"/>
    </row>
    <row r="41" spans="1:8" ht="15">
      <c r="A41" s="52" t="s">
        <v>275</v>
      </c>
      <c r="B41" s="30" t="s">
        <v>276</v>
      </c>
      <c r="C41" s="33"/>
      <c r="D41" s="73">
        <v>2</v>
      </c>
      <c r="E41" s="73">
        <v>2</v>
      </c>
      <c r="F41" s="73">
        <v>5</v>
      </c>
      <c r="G41" s="124"/>
      <c r="H41" s="124"/>
    </row>
    <row r="42" spans="1:8" ht="15">
      <c r="A42" s="52" t="s">
        <v>277</v>
      </c>
      <c r="B42" s="30" t="s">
        <v>502</v>
      </c>
      <c r="C42" s="33"/>
      <c r="D42" s="73">
        <v>2</v>
      </c>
      <c r="E42" s="73">
        <v>2</v>
      </c>
      <c r="F42" s="73">
        <v>6</v>
      </c>
      <c r="G42" s="124"/>
      <c r="H42" s="124"/>
    </row>
    <row r="43" spans="1:8" ht="15">
      <c r="A43" s="52" t="s">
        <v>53</v>
      </c>
      <c r="B43" s="30" t="s">
        <v>278</v>
      </c>
      <c r="C43" s="34"/>
      <c r="D43" s="73">
        <v>2</v>
      </c>
      <c r="E43" s="73">
        <v>2</v>
      </c>
      <c r="F43" s="73">
        <v>7</v>
      </c>
      <c r="G43" s="124"/>
      <c r="H43" s="124"/>
    </row>
    <row r="44" spans="1:8" ht="15">
      <c r="A44" s="52" t="s">
        <v>60</v>
      </c>
      <c r="B44" s="30" t="s">
        <v>279</v>
      </c>
      <c r="C44" s="34"/>
      <c r="D44" s="73">
        <v>2</v>
      </c>
      <c r="E44" s="73">
        <v>2</v>
      </c>
      <c r="F44" s="73">
        <v>8</v>
      </c>
      <c r="G44" s="124">
        <v>89574.12999999989</v>
      </c>
      <c r="H44" s="124">
        <v>104050.70999999996</v>
      </c>
    </row>
    <row r="45" spans="1:8" ht="15">
      <c r="A45" s="52" t="s">
        <v>54</v>
      </c>
      <c r="B45" s="30" t="s">
        <v>280</v>
      </c>
      <c r="C45" s="30"/>
      <c r="D45" s="73">
        <v>2</v>
      </c>
      <c r="E45" s="73">
        <v>2</v>
      </c>
      <c r="F45" s="73">
        <v>9</v>
      </c>
      <c r="G45" s="124"/>
      <c r="H45" s="124">
        <f>H46</f>
        <v>29898.7</v>
      </c>
    </row>
    <row r="46" spans="1:8" ht="15">
      <c r="A46" s="52" t="s">
        <v>281</v>
      </c>
      <c r="B46" s="30" t="s">
        <v>282</v>
      </c>
      <c r="C46" s="33"/>
      <c r="D46" s="73">
        <v>2</v>
      </c>
      <c r="E46" s="73">
        <v>3</v>
      </c>
      <c r="F46" s="73">
        <v>0</v>
      </c>
      <c r="G46" s="124"/>
      <c r="H46" s="124">
        <v>29898.7</v>
      </c>
    </row>
    <row r="47" spans="1:8" ht="25.5">
      <c r="A47" s="52" t="s">
        <v>126</v>
      </c>
      <c r="B47" s="30" t="s">
        <v>283</v>
      </c>
      <c r="C47" s="33"/>
      <c r="D47" s="73">
        <v>2</v>
      </c>
      <c r="E47" s="73">
        <v>3</v>
      </c>
      <c r="F47" s="73">
        <v>1</v>
      </c>
      <c r="G47" s="124"/>
      <c r="H47" s="124"/>
    </row>
    <row r="48" spans="1:8" ht="38.25">
      <c r="A48" s="52" t="s">
        <v>127</v>
      </c>
      <c r="B48" s="30" t="s">
        <v>284</v>
      </c>
      <c r="C48" s="33"/>
      <c r="D48" s="73">
        <v>2</v>
      </c>
      <c r="E48" s="73">
        <v>3</v>
      </c>
      <c r="F48" s="73">
        <v>2</v>
      </c>
      <c r="G48" s="124"/>
      <c r="H48" s="124"/>
    </row>
    <row r="49" spans="1:8" ht="15">
      <c r="A49" s="52" t="s">
        <v>128</v>
      </c>
      <c r="B49" s="30" t="s">
        <v>285</v>
      </c>
      <c r="C49" s="33"/>
      <c r="D49" s="73">
        <v>2</v>
      </c>
      <c r="E49" s="73">
        <v>3</v>
      </c>
      <c r="F49" s="73">
        <v>3</v>
      </c>
      <c r="G49" s="124"/>
      <c r="H49" s="124"/>
    </row>
    <row r="50" spans="1:8" ht="25.5">
      <c r="A50" s="52" t="s">
        <v>286</v>
      </c>
      <c r="B50" s="30" t="s">
        <v>287</v>
      </c>
      <c r="C50" s="33"/>
      <c r="D50" s="73">
        <v>2</v>
      </c>
      <c r="E50" s="73">
        <v>3</v>
      </c>
      <c r="F50" s="73">
        <v>4</v>
      </c>
      <c r="G50" s="124"/>
      <c r="H50" s="124"/>
    </row>
    <row r="51" spans="1:8" ht="25.5">
      <c r="A51" s="52" t="s">
        <v>288</v>
      </c>
      <c r="B51" s="30" t="s">
        <v>289</v>
      </c>
      <c r="C51" s="33"/>
      <c r="D51" s="73">
        <v>2</v>
      </c>
      <c r="E51" s="73">
        <v>3</v>
      </c>
      <c r="F51" s="73">
        <v>5</v>
      </c>
      <c r="G51" s="124"/>
      <c r="H51" s="124"/>
    </row>
    <row r="52" spans="1:8" ht="15">
      <c r="A52" s="52" t="s">
        <v>290</v>
      </c>
      <c r="B52" s="30" t="s">
        <v>291</v>
      </c>
      <c r="C52" s="33"/>
      <c r="D52" s="73">
        <v>2</v>
      </c>
      <c r="E52" s="73">
        <v>3</v>
      </c>
      <c r="F52" s="73">
        <v>6</v>
      </c>
      <c r="G52" s="124"/>
      <c r="H52" s="124"/>
    </row>
    <row r="53" spans="1:8" ht="25.5">
      <c r="A53" s="52" t="s">
        <v>292</v>
      </c>
      <c r="B53" s="30" t="s">
        <v>293</v>
      </c>
      <c r="C53" s="33"/>
      <c r="D53" s="73">
        <v>2</v>
      </c>
      <c r="E53" s="73">
        <v>3</v>
      </c>
      <c r="F53" s="73">
        <v>7</v>
      </c>
      <c r="G53" s="124"/>
      <c r="H53" s="124"/>
    </row>
    <row r="54" spans="1:8" ht="15">
      <c r="A54" s="52" t="s">
        <v>294</v>
      </c>
      <c r="B54" s="30" t="s">
        <v>295</v>
      </c>
      <c r="C54" s="33"/>
      <c r="D54" s="73">
        <v>2</v>
      </c>
      <c r="E54" s="73">
        <v>3</v>
      </c>
      <c r="F54" s="73">
        <v>8</v>
      </c>
      <c r="G54" s="124"/>
      <c r="H54" s="124"/>
    </row>
    <row r="55" spans="1:8" ht="15">
      <c r="A55" s="52" t="s">
        <v>296</v>
      </c>
      <c r="B55" s="30" t="s">
        <v>297</v>
      </c>
      <c r="C55" s="33"/>
      <c r="D55" s="73">
        <v>2</v>
      </c>
      <c r="E55" s="73">
        <v>3</v>
      </c>
      <c r="F55" s="73">
        <v>9</v>
      </c>
      <c r="G55" s="124"/>
      <c r="H55" s="124"/>
    </row>
    <row r="56" spans="1:8" ht="25.5">
      <c r="A56" s="52" t="s">
        <v>298</v>
      </c>
      <c r="B56" s="30" t="s">
        <v>299</v>
      </c>
      <c r="C56" s="33"/>
      <c r="D56" s="73">
        <v>2</v>
      </c>
      <c r="E56" s="73">
        <v>4</v>
      </c>
      <c r="F56" s="73">
        <v>0</v>
      </c>
      <c r="G56" s="124"/>
      <c r="H56" s="124"/>
    </row>
    <row r="57" spans="1:8" ht="15">
      <c r="A57" s="52" t="s">
        <v>55</v>
      </c>
      <c r="B57" s="30" t="s">
        <v>207</v>
      </c>
      <c r="C57" s="34"/>
      <c r="D57" s="73">
        <v>2</v>
      </c>
      <c r="E57" s="73">
        <v>4</v>
      </c>
      <c r="F57" s="73">
        <v>1</v>
      </c>
      <c r="G57" s="124">
        <v>82508.25</v>
      </c>
      <c r="H57" s="124">
        <v>73091.25</v>
      </c>
    </row>
    <row r="58" spans="1:8" ht="15">
      <c r="A58" s="52" t="s">
        <v>56</v>
      </c>
      <c r="B58" s="30" t="s">
        <v>6</v>
      </c>
      <c r="C58" s="34"/>
      <c r="D58" s="73">
        <v>2</v>
      </c>
      <c r="E58" s="73">
        <v>4</v>
      </c>
      <c r="F58" s="73">
        <v>2</v>
      </c>
      <c r="G58" s="124">
        <v>356755.54000000004</v>
      </c>
      <c r="H58" s="124">
        <v>563961.94</v>
      </c>
    </row>
    <row r="59" spans="1:8" ht="15">
      <c r="A59" s="52" t="s">
        <v>57</v>
      </c>
      <c r="B59" s="30" t="s">
        <v>300</v>
      </c>
      <c r="C59" s="34"/>
      <c r="D59" s="73">
        <v>2</v>
      </c>
      <c r="E59" s="73">
        <v>4</v>
      </c>
      <c r="F59" s="73">
        <v>3</v>
      </c>
      <c r="G59" s="124">
        <v>3439688.0300000003</v>
      </c>
      <c r="H59" s="124">
        <v>3581411.6500000013</v>
      </c>
    </row>
    <row r="60" spans="1:8" ht="15">
      <c r="A60" s="52" t="s">
        <v>58</v>
      </c>
      <c r="B60" s="30" t="s">
        <v>3</v>
      </c>
      <c r="C60" s="34"/>
      <c r="D60" s="73">
        <v>2</v>
      </c>
      <c r="E60" s="73">
        <v>4</v>
      </c>
      <c r="F60" s="73">
        <v>4</v>
      </c>
      <c r="G60" s="124">
        <v>566856.52</v>
      </c>
      <c r="H60" s="124">
        <v>553615.4</v>
      </c>
    </row>
    <row r="61" spans="1:8" ht="15">
      <c r="A61" s="52" t="s">
        <v>59</v>
      </c>
      <c r="B61" s="30" t="s">
        <v>301</v>
      </c>
      <c r="C61" s="34"/>
      <c r="D61" s="73">
        <v>2</v>
      </c>
      <c r="E61" s="73">
        <v>4</v>
      </c>
      <c r="F61" s="73">
        <v>5</v>
      </c>
      <c r="G61" s="124">
        <v>3045935.5</v>
      </c>
      <c r="H61" s="124">
        <v>2509768.819999999</v>
      </c>
    </row>
    <row r="62" spans="1:8" ht="15">
      <c r="A62" s="52" t="s">
        <v>61</v>
      </c>
      <c r="B62" s="30" t="s">
        <v>302</v>
      </c>
      <c r="C62" s="34"/>
      <c r="D62" s="73">
        <v>2</v>
      </c>
      <c r="E62" s="73">
        <v>4</v>
      </c>
      <c r="F62" s="73">
        <v>6</v>
      </c>
      <c r="G62" s="124"/>
      <c r="H62" s="124"/>
    </row>
    <row r="63" spans="1:8" ht="15">
      <c r="A63" s="52" t="s">
        <v>62</v>
      </c>
      <c r="B63" s="30" t="s">
        <v>208</v>
      </c>
      <c r="C63" s="34"/>
      <c r="D63" s="73">
        <v>2</v>
      </c>
      <c r="E63" s="73">
        <v>4</v>
      </c>
      <c r="F63" s="73">
        <v>7</v>
      </c>
      <c r="G63" s="124"/>
      <c r="H63" s="124"/>
    </row>
    <row r="64" spans="1:8" ht="26.25">
      <c r="A64" s="52" t="s">
        <v>63</v>
      </c>
      <c r="B64" s="34" t="s">
        <v>503</v>
      </c>
      <c r="C64" s="45"/>
      <c r="D64" s="73">
        <v>2</v>
      </c>
      <c r="E64" s="73">
        <v>4</v>
      </c>
      <c r="F64" s="73">
        <v>8</v>
      </c>
      <c r="G64" s="124">
        <f>G24+G27+G28+G34+G43+G44+G45+G57+G58-G59-G60-G61+G62-G63</f>
        <v>2106649.0999999978</v>
      </c>
      <c r="H64" s="124">
        <f>H24+H27+H28+H34+H43+H44+H45+H57+H58-H59-H60-H61+H62-H63</f>
        <v>468659.5799999973</v>
      </c>
    </row>
    <row r="65" spans="1:14" ht="26.25">
      <c r="A65" s="52" t="s">
        <v>64</v>
      </c>
      <c r="B65" s="34" t="s">
        <v>497</v>
      </c>
      <c r="C65" s="45"/>
      <c r="D65" s="73">
        <v>2</v>
      </c>
      <c r="E65" s="73">
        <v>4</v>
      </c>
      <c r="F65" s="73">
        <v>9</v>
      </c>
      <c r="G65" s="124"/>
      <c r="H65" s="124"/>
      <c r="I65" s="123"/>
      <c r="J65" s="123"/>
      <c r="K65" s="123"/>
      <c r="L65" s="123"/>
      <c r="M65" s="123"/>
      <c r="N65" s="123"/>
    </row>
    <row r="66" spans="1:8" ht="15">
      <c r="A66" s="52" t="s">
        <v>65</v>
      </c>
      <c r="B66" s="30" t="s">
        <v>209</v>
      </c>
      <c r="C66" s="30"/>
      <c r="D66" s="73">
        <v>2</v>
      </c>
      <c r="E66" s="73">
        <v>5</v>
      </c>
      <c r="F66" s="73">
        <v>0</v>
      </c>
      <c r="G66" s="124"/>
      <c r="H66" s="124"/>
    </row>
    <row r="67" spans="1:8" ht="15">
      <c r="A67" s="52" t="s">
        <v>66</v>
      </c>
      <c r="B67" s="30" t="s">
        <v>303</v>
      </c>
      <c r="C67" s="30"/>
      <c r="D67" s="73">
        <v>2</v>
      </c>
      <c r="E67" s="73">
        <v>5</v>
      </c>
      <c r="F67" s="73">
        <v>1</v>
      </c>
      <c r="G67" s="124"/>
      <c r="H67" s="124"/>
    </row>
    <row r="68" spans="1:8" ht="15">
      <c r="A68" s="52" t="s">
        <v>304</v>
      </c>
      <c r="B68" s="30" t="s">
        <v>210</v>
      </c>
      <c r="C68" s="33"/>
      <c r="D68" s="73">
        <v>2</v>
      </c>
      <c r="E68" s="73">
        <v>5</v>
      </c>
      <c r="F68" s="73">
        <v>2</v>
      </c>
      <c r="G68" s="124"/>
      <c r="H68" s="124"/>
    </row>
    <row r="69" spans="1:8" ht="15">
      <c r="A69" s="52" t="s">
        <v>305</v>
      </c>
      <c r="B69" s="30" t="s">
        <v>211</v>
      </c>
      <c r="C69" s="33"/>
      <c r="D69" s="73">
        <v>2</v>
      </c>
      <c r="E69" s="73">
        <v>5</v>
      </c>
      <c r="F69" s="73">
        <v>3</v>
      </c>
      <c r="G69" s="124"/>
      <c r="H69" s="124"/>
    </row>
    <row r="70" spans="1:8" ht="15">
      <c r="A70" s="52" t="s">
        <v>306</v>
      </c>
      <c r="B70" s="30" t="s">
        <v>212</v>
      </c>
      <c r="C70" s="33"/>
      <c r="D70" s="73">
        <v>2</v>
      </c>
      <c r="E70" s="73">
        <v>5</v>
      </c>
      <c r="F70" s="73">
        <v>4</v>
      </c>
      <c r="G70" s="124"/>
      <c r="H70" s="124"/>
    </row>
    <row r="71" spans="1:8" ht="15">
      <c r="A71" s="52" t="s">
        <v>307</v>
      </c>
      <c r="B71" s="30" t="s">
        <v>213</v>
      </c>
      <c r="C71" s="33"/>
      <c r="D71" s="73">
        <v>2</v>
      </c>
      <c r="E71" s="73">
        <v>5</v>
      </c>
      <c r="F71" s="73">
        <v>5</v>
      </c>
      <c r="G71" s="124"/>
      <c r="H71" s="124"/>
    </row>
    <row r="72" spans="1:8" ht="15">
      <c r="A72" s="52" t="s">
        <v>67</v>
      </c>
      <c r="B72" s="30" t="s">
        <v>342</v>
      </c>
      <c r="C72" s="34"/>
      <c r="D72" s="73">
        <v>2</v>
      </c>
      <c r="E72" s="73">
        <v>5</v>
      </c>
      <c r="F72" s="73">
        <v>6</v>
      </c>
      <c r="G72" s="124"/>
      <c r="H72" s="124"/>
    </row>
    <row r="73" spans="1:8" ht="15">
      <c r="A73" s="52" t="s">
        <v>308</v>
      </c>
      <c r="B73" s="34" t="s">
        <v>343</v>
      </c>
      <c r="C73" s="45"/>
      <c r="D73" s="73">
        <v>2</v>
      </c>
      <c r="E73" s="73">
        <v>5</v>
      </c>
      <c r="F73" s="73">
        <v>7</v>
      </c>
      <c r="G73" s="124">
        <f>G64+G72</f>
        <v>2106649.0999999978</v>
      </c>
      <c r="H73" s="124">
        <f>H64+H72</f>
        <v>468659.5799999973</v>
      </c>
    </row>
    <row r="74" spans="1:8" ht="15">
      <c r="A74" s="52" t="s">
        <v>309</v>
      </c>
      <c r="B74" s="34" t="s">
        <v>504</v>
      </c>
      <c r="C74" s="45"/>
      <c r="D74" s="73">
        <v>2</v>
      </c>
      <c r="E74" s="73">
        <v>5</v>
      </c>
      <c r="F74" s="73">
        <v>8</v>
      </c>
      <c r="G74" s="124"/>
      <c r="H74" s="124"/>
    </row>
    <row r="75" spans="1:8" ht="15">
      <c r="A75" s="52" t="s">
        <v>310</v>
      </c>
      <c r="B75" s="74" t="s">
        <v>214</v>
      </c>
      <c r="C75" s="75"/>
      <c r="D75" s="73">
        <v>2</v>
      </c>
      <c r="E75" s="73">
        <v>5</v>
      </c>
      <c r="F75" s="73">
        <v>9</v>
      </c>
      <c r="G75" s="124"/>
      <c r="H75" s="124"/>
    </row>
    <row r="76" spans="1:8" ht="15">
      <c r="A76" s="52" t="s">
        <v>311</v>
      </c>
      <c r="B76" s="34" t="s">
        <v>344</v>
      </c>
      <c r="C76" s="45"/>
      <c r="D76" s="73">
        <v>2</v>
      </c>
      <c r="E76" s="73">
        <v>6</v>
      </c>
      <c r="F76" s="73">
        <v>0</v>
      </c>
      <c r="G76" s="124">
        <f>G73+G75</f>
        <v>2106649.0999999978</v>
      </c>
      <c r="H76" s="124">
        <f>H73+H75</f>
        <v>468659.5799999973</v>
      </c>
    </row>
    <row r="77" spans="1:8" ht="15">
      <c r="A77" s="52" t="s">
        <v>312</v>
      </c>
      <c r="B77" s="34" t="s">
        <v>345</v>
      </c>
      <c r="C77" s="45"/>
      <c r="D77" s="73">
        <v>2</v>
      </c>
      <c r="E77" s="73">
        <v>6</v>
      </c>
      <c r="F77" s="73">
        <v>1</v>
      </c>
      <c r="G77" s="124"/>
      <c r="H77" s="124"/>
    </row>
    <row r="78" spans="1:8" ht="15">
      <c r="A78" s="52"/>
      <c r="B78" s="34" t="s">
        <v>215</v>
      </c>
      <c r="C78" s="76"/>
      <c r="D78" s="202"/>
      <c r="E78" s="203"/>
      <c r="F78" s="204"/>
      <c r="G78" s="124"/>
      <c r="H78" s="124"/>
    </row>
    <row r="79" spans="1:8" ht="15">
      <c r="A79" s="52" t="s">
        <v>313</v>
      </c>
      <c r="B79" s="30" t="s">
        <v>346</v>
      </c>
      <c r="C79" s="30"/>
      <c r="D79" s="73">
        <v>2</v>
      </c>
      <c r="E79" s="73">
        <v>6</v>
      </c>
      <c r="F79" s="73">
        <v>2</v>
      </c>
      <c r="G79" s="124"/>
      <c r="H79" s="124">
        <f>SUM(H80:H83)</f>
        <v>1726924.68</v>
      </c>
    </row>
    <row r="80" spans="1:8" ht="25.5">
      <c r="A80" s="52" t="s">
        <v>314</v>
      </c>
      <c r="B80" s="30" t="s">
        <v>216</v>
      </c>
      <c r="C80" s="33"/>
      <c r="D80" s="73">
        <v>2</v>
      </c>
      <c r="E80" s="73">
        <v>6</v>
      </c>
      <c r="F80" s="73">
        <v>3</v>
      </c>
      <c r="G80" s="124"/>
      <c r="H80" s="124">
        <v>872166.67</v>
      </c>
    </row>
    <row r="81" spans="1:8" ht="15">
      <c r="A81" s="52" t="s">
        <v>315</v>
      </c>
      <c r="B81" s="30" t="s">
        <v>217</v>
      </c>
      <c r="C81" s="33"/>
      <c r="D81" s="73">
        <v>2</v>
      </c>
      <c r="E81" s="73">
        <v>6</v>
      </c>
      <c r="F81" s="73">
        <v>4</v>
      </c>
      <c r="G81" s="124"/>
      <c r="H81" s="124"/>
    </row>
    <row r="82" spans="1:8" ht="25.5">
      <c r="A82" s="52" t="s">
        <v>316</v>
      </c>
      <c r="B82" s="30" t="s">
        <v>218</v>
      </c>
      <c r="C82" s="33"/>
      <c r="D82" s="73">
        <v>2</v>
      </c>
      <c r="E82" s="73">
        <v>6</v>
      </c>
      <c r="F82" s="73">
        <v>5</v>
      </c>
      <c r="G82" s="124"/>
      <c r="H82" s="124"/>
    </row>
    <row r="83" spans="1:8" ht="15">
      <c r="A83" s="52" t="s">
        <v>317</v>
      </c>
      <c r="B83" s="30" t="s">
        <v>219</v>
      </c>
      <c r="C83" s="33"/>
      <c r="D83" s="73">
        <v>2</v>
      </c>
      <c r="E83" s="73">
        <v>6</v>
      </c>
      <c r="F83" s="73">
        <v>6</v>
      </c>
      <c r="G83" s="124"/>
      <c r="H83" s="124">
        <v>854758.0099999999</v>
      </c>
    </row>
    <row r="84" spans="1:8" ht="15">
      <c r="A84" s="52" t="s">
        <v>318</v>
      </c>
      <c r="B84" s="30" t="s">
        <v>220</v>
      </c>
      <c r="C84" s="33"/>
      <c r="D84" s="73">
        <v>2</v>
      </c>
      <c r="E84" s="73">
        <v>6</v>
      </c>
      <c r="F84" s="73">
        <v>7</v>
      </c>
      <c r="G84" s="124"/>
      <c r="H84" s="124"/>
    </row>
    <row r="85" spans="1:8" ht="25.5">
      <c r="A85" s="52" t="s">
        <v>319</v>
      </c>
      <c r="B85" s="30" t="s">
        <v>498</v>
      </c>
      <c r="C85" s="30"/>
      <c r="D85" s="73">
        <v>2</v>
      </c>
      <c r="E85" s="73">
        <v>6</v>
      </c>
      <c r="F85" s="73">
        <v>8</v>
      </c>
      <c r="G85" s="124">
        <f>G87</f>
        <v>68396.76</v>
      </c>
      <c r="H85" s="124"/>
    </row>
    <row r="86" spans="1:8" ht="15">
      <c r="A86" s="52" t="s">
        <v>320</v>
      </c>
      <c r="B86" s="30" t="s">
        <v>221</v>
      </c>
      <c r="C86" s="33"/>
      <c r="D86" s="73">
        <v>2</v>
      </c>
      <c r="E86" s="73">
        <v>6</v>
      </c>
      <c r="F86" s="73">
        <v>9</v>
      </c>
      <c r="G86" s="124"/>
      <c r="H86" s="124"/>
    </row>
    <row r="87" spans="1:8" ht="25.5">
      <c r="A87" s="52" t="s">
        <v>321</v>
      </c>
      <c r="B87" s="30" t="s">
        <v>222</v>
      </c>
      <c r="C87" s="33"/>
      <c r="D87" s="73">
        <v>2</v>
      </c>
      <c r="E87" s="73">
        <v>7</v>
      </c>
      <c r="F87" s="73">
        <v>0</v>
      </c>
      <c r="G87" s="124">
        <v>68396.76</v>
      </c>
      <c r="H87" s="124"/>
    </row>
    <row r="88" spans="1:8" ht="15">
      <c r="A88" s="52" t="s">
        <v>322</v>
      </c>
      <c r="B88" s="30" t="s">
        <v>223</v>
      </c>
      <c r="C88" s="33"/>
      <c r="D88" s="73">
        <v>2</v>
      </c>
      <c r="E88" s="73">
        <v>7</v>
      </c>
      <c r="F88" s="73">
        <v>1</v>
      </c>
      <c r="G88" s="124"/>
      <c r="H88" s="124"/>
    </row>
    <row r="89" spans="1:8" ht="15">
      <c r="A89" s="52" t="s">
        <v>323</v>
      </c>
      <c r="B89" s="30" t="s">
        <v>224</v>
      </c>
      <c r="C89" s="33"/>
      <c r="D89" s="73">
        <v>2</v>
      </c>
      <c r="E89" s="73">
        <v>7</v>
      </c>
      <c r="F89" s="73">
        <v>2</v>
      </c>
      <c r="G89" s="124"/>
      <c r="H89" s="124"/>
    </row>
    <row r="90" spans="1:8" ht="25.5">
      <c r="A90" s="52" t="s">
        <v>324</v>
      </c>
      <c r="B90" s="30" t="s">
        <v>218</v>
      </c>
      <c r="C90" s="33"/>
      <c r="D90" s="73">
        <v>2</v>
      </c>
      <c r="E90" s="73">
        <v>7</v>
      </c>
      <c r="F90" s="73">
        <v>3</v>
      </c>
      <c r="G90" s="124"/>
      <c r="H90" s="124"/>
    </row>
    <row r="91" spans="1:8" ht="15">
      <c r="A91" s="52" t="s">
        <v>325</v>
      </c>
      <c r="B91" s="30" t="s">
        <v>225</v>
      </c>
      <c r="C91" s="33"/>
      <c r="D91" s="73">
        <v>2</v>
      </c>
      <c r="E91" s="73">
        <v>7</v>
      </c>
      <c r="F91" s="73">
        <v>4</v>
      </c>
      <c r="G91" s="124"/>
      <c r="H91" s="124"/>
    </row>
    <row r="92" spans="1:8" ht="15">
      <c r="A92" s="52" t="s">
        <v>326</v>
      </c>
      <c r="B92" s="30" t="s">
        <v>220</v>
      </c>
      <c r="C92" s="33"/>
      <c r="D92" s="73">
        <v>2</v>
      </c>
      <c r="E92" s="73">
        <v>7</v>
      </c>
      <c r="F92" s="73">
        <v>5</v>
      </c>
      <c r="G92" s="124"/>
      <c r="H92" s="124"/>
    </row>
    <row r="93" spans="1:8" ht="15">
      <c r="A93" s="53" t="s">
        <v>327</v>
      </c>
      <c r="B93" s="30" t="s">
        <v>347</v>
      </c>
      <c r="C93" s="30"/>
      <c r="D93" s="73">
        <v>2</v>
      </c>
      <c r="E93" s="73">
        <v>7</v>
      </c>
      <c r="F93" s="73">
        <v>6</v>
      </c>
      <c r="G93" s="124"/>
      <c r="H93" s="124"/>
    </row>
    <row r="94" spans="1:8" ht="15">
      <c r="A94" s="53" t="s">
        <v>328</v>
      </c>
      <c r="B94" s="30" t="s">
        <v>348</v>
      </c>
      <c r="C94" s="30"/>
      <c r="D94" s="73">
        <v>2</v>
      </c>
      <c r="E94" s="73">
        <v>7</v>
      </c>
      <c r="F94" s="73">
        <v>7</v>
      </c>
      <c r="G94" s="124">
        <f>G76+G85</f>
        <v>2175045.8599999975</v>
      </c>
      <c r="H94" s="124">
        <f>H76+H79</f>
        <v>2195584.259999997</v>
      </c>
    </row>
    <row r="95" spans="1:8" ht="15">
      <c r="A95" s="52" t="s">
        <v>329</v>
      </c>
      <c r="B95" s="30" t="s">
        <v>226</v>
      </c>
      <c r="C95" s="77"/>
      <c r="D95" s="202"/>
      <c r="E95" s="203"/>
      <c r="F95" s="204"/>
      <c r="G95" s="124"/>
      <c r="H95" s="124"/>
    </row>
    <row r="96" spans="1:8" ht="15">
      <c r="A96" s="52" t="s">
        <v>330</v>
      </c>
      <c r="B96" s="30" t="s">
        <v>331</v>
      </c>
      <c r="C96" s="33"/>
      <c r="D96" s="73">
        <v>2</v>
      </c>
      <c r="E96" s="73">
        <v>7</v>
      </c>
      <c r="F96" s="73">
        <v>8</v>
      </c>
      <c r="G96" s="124"/>
      <c r="H96" s="124"/>
    </row>
    <row r="97" spans="1:8" ht="15">
      <c r="A97" s="52" t="s">
        <v>332</v>
      </c>
      <c r="B97" s="30" t="s">
        <v>8</v>
      </c>
      <c r="C97" s="33"/>
      <c r="D97" s="73">
        <v>2</v>
      </c>
      <c r="E97" s="73">
        <v>7</v>
      </c>
      <c r="F97" s="73">
        <v>9</v>
      </c>
      <c r="G97" s="124"/>
      <c r="H97" s="124"/>
    </row>
    <row r="98" spans="1:8" ht="15">
      <c r="A98" s="52" t="s">
        <v>333</v>
      </c>
      <c r="B98" s="30" t="s">
        <v>227</v>
      </c>
      <c r="C98" s="77"/>
      <c r="D98" s="202"/>
      <c r="E98" s="203"/>
      <c r="F98" s="204"/>
      <c r="G98" s="124"/>
      <c r="H98" s="124"/>
    </row>
    <row r="99" spans="1:8" ht="15">
      <c r="A99" s="52" t="s">
        <v>334</v>
      </c>
      <c r="B99" s="30" t="s">
        <v>335</v>
      </c>
      <c r="C99" s="33"/>
      <c r="D99" s="73">
        <v>2</v>
      </c>
      <c r="E99" s="73">
        <v>8</v>
      </c>
      <c r="F99" s="73">
        <v>0</v>
      </c>
      <c r="G99" s="124"/>
      <c r="H99" s="124"/>
    </row>
    <row r="100" spans="1:8" ht="15">
      <c r="A100" s="52" t="s">
        <v>336</v>
      </c>
      <c r="B100" s="30" t="s">
        <v>337</v>
      </c>
      <c r="C100" s="33"/>
      <c r="D100" s="73">
        <v>2</v>
      </c>
      <c r="E100" s="73">
        <v>8</v>
      </c>
      <c r="F100" s="73">
        <v>1</v>
      </c>
      <c r="G100" s="124"/>
      <c r="H100" s="124"/>
    </row>
    <row r="101" spans="1:8" ht="15">
      <c r="A101" s="52" t="s">
        <v>338</v>
      </c>
      <c r="B101" s="30" t="s">
        <v>228</v>
      </c>
      <c r="C101" s="77"/>
      <c r="D101" s="202"/>
      <c r="E101" s="203"/>
      <c r="F101" s="204"/>
      <c r="G101" s="124"/>
      <c r="H101" s="124"/>
    </row>
    <row r="102" spans="1:8" ht="15">
      <c r="A102" s="52" t="s">
        <v>339</v>
      </c>
      <c r="B102" s="30" t="s">
        <v>335</v>
      </c>
      <c r="C102" s="33"/>
      <c r="D102" s="73">
        <v>2</v>
      </c>
      <c r="E102" s="73">
        <v>8</v>
      </c>
      <c r="F102" s="73">
        <v>2</v>
      </c>
      <c r="G102" s="124"/>
      <c r="H102" s="124"/>
    </row>
    <row r="103" spans="1:8" ht="15">
      <c r="A103" s="52" t="s">
        <v>340</v>
      </c>
      <c r="B103" s="30" t="s">
        <v>337</v>
      </c>
      <c r="C103" s="33"/>
      <c r="D103" s="73">
        <v>2</v>
      </c>
      <c r="E103" s="73">
        <v>8</v>
      </c>
      <c r="F103" s="73">
        <v>3</v>
      </c>
      <c r="G103" s="124"/>
      <c r="H103" s="124"/>
    </row>
    <row r="104" spans="2:3" ht="12.75">
      <c r="B104" s="26"/>
      <c r="C104" s="26"/>
    </row>
    <row r="107" spans="1:7" ht="12.75">
      <c r="A107" s="188" t="s">
        <v>530</v>
      </c>
      <c r="B107" s="188"/>
      <c r="G107" s="18" t="s">
        <v>152</v>
      </c>
    </row>
    <row r="108" spans="1:7" ht="12.75">
      <c r="A108" s="188" t="s">
        <v>541</v>
      </c>
      <c r="B108" s="188"/>
      <c r="F108" s="18" t="s">
        <v>9</v>
      </c>
      <c r="G108" s="13" t="s">
        <v>536</v>
      </c>
    </row>
  </sheetData>
  <sheetProtection/>
  <mergeCells count="17">
    <mergeCell ref="A107:B107"/>
    <mergeCell ref="A12:H12"/>
    <mergeCell ref="A13:H13"/>
    <mergeCell ref="D14:F14"/>
    <mergeCell ref="D15:F15"/>
    <mergeCell ref="D16:F16"/>
    <mergeCell ref="A108:B108"/>
    <mergeCell ref="D78:F78"/>
    <mergeCell ref="D95:F95"/>
    <mergeCell ref="D98:F98"/>
    <mergeCell ref="D101:F101"/>
    <mergeCell ref="B3:H3"/>
    <mergeCell ref="B4:H4"/>
    <mergeCell ref="B5:H5"/>
    <mergeCell ref="B6:H6"/>
    <mergeCell ref="B7:H7"/>
    <mergeCell ref="A11:H11"/>
  </mergeCells>
  <printOptions horizontalCentered="1"/>
  <pageMargins left="0.31496062992125984" right="0.2362204724409449" top="0.5118110236220472" bottom="0.4330708661417323" header="0.2362204724409449" footer="0.11811023622047245"/>
  <pageSetup horizontalDpi="300" verticalDpi="300" orientation="portrait" paperSize="9" scale="7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0">
      <selection activeCell="I88" sqref="I88"/>
    </sheetView>
  </sheetViews>
  <sheetFormatPr defaultColWidth="9.140625" defaultRowHeight="12.75"/>
  <cols>
    <col min="1" max="1" width="6.00390625" style="13" customWidth="1"/>
    <col min="2" max="2" width="58.421875" style="13" customWidth="1"/>
    <col min="3" max="3" width="7.421875" style="13" customWidth="1"/>
    <col min="4" max="4" width="8.28125" style="13" customWidth="1"/>
    <col min="5" max="5" width="4.7109375" style="13" customWidth="1"/>
    <col min="6" max="6" width="5.00390625" style="13" customWidth="1"/>
    <col min="7" max="7" width="3.8515625" style="13" customWidth="1"/>
    <col min="8" max="8" width="14.8515625" style="13" customWidth="1"/>
    <col min="9" max="9" width="15.00390625" style="13" customWidth="1"/>
    <col min="10" max="16384" width="9.140625" style="13" customWidth="1"/>
  </cols>
  <sheetData>
    <row r="1" spans="1:9" ht="13.5">
      <c r="A1" s="11"/>
      <c r="B1" s="12"/>
      <c r="I1" s="14" t="s">
        <v>96</v>
      </c>
    </row>
    <row r="2" spans="1:9" ht="13.5">
      <c r="A2" s="15"/>
      <c r="C2" s="16"/>
      <c r="D2" s="16"/>
      <c r="I2" s="84" t="s">
        <v>99</v>
      </c>
    </row>
    <row r="3" spans="1:9" ht="12.75">
      <c r="A3" s="114" t="s">
        <v>106</v>
      </c>
      <c r="B3" s="174" t="s">
        <v>537</v>
      </c>
      <c r="C3" s="175"/>
      <c r="D3" s="175"/>
      <c r="E3" s="175"/>
      <c r="F3" s="175"/>
      <c r="G3" s="175"/>
      <c r="H3" s="176"/>
      <c r="I3" s="113"/>
    </row>
    <row r="4" spans="1:9" ht="12.75">
      <c r="A4" s="115" t="s">
        <v>107</v>
      </c>
      <c r="B4" s="174" t="s">
        <v>538</v>
      </c>
      <c r="C4" s="175"/>
      <c r="D4" s="175"/>
      <c r="E4" s="175"/>
      <c r="F4" s="175"/>
      <c r="G4" s="175"/>
      <c r="H4" s="176"/>
      <c r="I4" s="116"/>
    </row>
    <row r="5" spans="1:9" ht="12.75">
      <c r="A5" s="114" t="s">
        <v>108</v>
      </c>
      <c r="B5" s="174" t="s">
        <v>511</v>
      </c>
      <c r="C5" s="175"/>
      <c r="D5" s="175"/>
      <c r="E5" s="175"/>
      <c r="F5" s="175"/>
      <c r="G5" s="175"/>
      <c r="H5" s="176"/>
      <c r="I5" s="113"/>
    </row>
    <row r="6" spans="1:9" ht="12.75">
      <c r="A6" s="114" t="s">
        <v>109</v>
      </c>
      <c r="B6" s="177">
        <v>200640130001</v>
      </c>
      <c r="C6" s="178"/>
      <c r="D6" s="178"/>
      <c r="E6" s="178"/>
      <c r="F6" s="178"/>
      <c r="G6" s="178"/>
      <c r="H6" s="179"/>
      <c r="I6" s="113"/>
    </row>
    <row r="7" spans="1:9" ht="12.75">
      <c r="A7" s="117" t="s">
        <v>110</v>
      </c>
      <c r="B7" s="177">
        <v>4200640130001</v>
      </c>
      <c r="C7" s="178"/>
      <c r="D7" s="178"/>
      <c r="E7" s="178"/>
      <c r="F7" s="178"/>
      <c r="G7" s="178"/>
      <c r="H7" s="179"/>
      <c r="I7" s="118"/>
    </row>
    <row r="8" ht="18" customHeight="1">
      <c r="I8" s="18"/>
    </row>
    <row r="9" ht="12.75" hidden="1"/>
    <row r="10" ht="1.5" customHeight="1" hidden="1"/>
    <row r="11" spans="1:9" ht="32.25" customHeight="1" thickBot="1">
      <c r="A11" s="205" t="s">
        <v>434</v>
      </c>
      <c r="B11" s="206"/>
      <c r="C11" s="206"/>
      <c r="D11" s="206"/>
      <c r="E11" s="206"/>
      <c r="F11" s="206"/>
      <c r="G11" s="206"/>
      <c r="H11" s="206"/>
      <c r="I11" s="207"/>
    </row>
    <row r="12" spans="1:9" ht="22.5" customHeight="1" thickTop="1">
      <c r="A12" s="169" t="s">
        <v>531</v>
      </c>
      <c r="B12" s="169"/>
      <c r="C12" s="169"/>
      <c r="D12" s="169"/>
      <c r="E12" s="169"/>
      <c r="F12" s="169"/>
      <c r="G12" s="169"/>
      <c r="H12" s="169"/>
      <c r="I12" s="169"/>
    </row>
    <row r="13" spans="1:9" ht="12.75">
      <c r="A13" s="170" t="s">
        <v>112</v>
      </c>
      <c r="B13" s="170"/>
      <c r="C13" s="170"/>
      <c r="D13" s="170"/>
      <c r="E13" s="170"/>
      <c r="F13" s="170"/>
      <c r="G13" s="170"/>
      <c r="H13" s="170"/>
      <c r="I13" s="170"/>
    </row>
    <row r="14" spans="1:9" ht="27" customHeight="1">
      <c r="A14" s="49" t="s">
        <v>469</v>
      </c>
      <c r="B14" s="85" t="s">
        <v>114</v>
      </c>
      <c r="C14" s="85" t="s">
        <v>115</v>
      </c>
      <c r="D14" s="86" t="s">
        <v>482</v>
      </c>
      <c r="E14" s="208" t="s">
        <v>349</v>
      </c>
      <c r="F14" s="209"/>
      <c r="G14" s="210"/>
      <c r="H14" s="39" t="s">
        <v>539</v>
      </c>
      <c r="I14" s="39" t="s">
        <v>540</v>
      </c>
    </row>
    <row r="15" spans="1:9" ht="12.75">
      <c r="A15" s="52">
        <v>1</v>
      </c>
      <c r="B15" s="42">
        <v>2</v>
      </c>
      <c r="C15" s="42">
        <v>3</v>
      </c>
      <c r="D15" s="42">
        <v>4</v>
      </c>
      <c r="E15" s="211">
        <v>5</v>
      </c>
      <c r="F15" s="212"/>
      <c r="G15" s="213"/>
      <c r="H15" s="87">
        <v>6</v>
      </c>
      <c r="I15" s="43">
        <v>7</v>
      </c>
    </row>
    <row r="16" spans="1:9" ht="15">
      <c r="A16" s="52"/>
      <c r="B16" s="42"/>
      <c r="C16" s="42"/>
      <c r="D16" s="42"/>
      <c r="E16" s="42"/>
      <c r="F16" s="88"/>
      <c r="G16" s="89"/>
      <c r="H16" s="124"/>
      <c r="I16" s="124"/>
    </row>
    <row r="17" spans="1:9" ht="15">
      <c r="A17" s="49" t="s">
        <v>12</v>
      </c>
      <c r="B17" s="90" t="s">
        <v>378</v>
      </c>
      <c r="C17" s="90"/>
      <c r="D17" s="54"/>
      <c r="E17" s="184"/>
      <c r="F17" s="185"/>
      <c r="G17" s="186"/>
      <c r="H17" s="124"/>
      <c r="I17" s="124"/>
    </row>
    <row r="18" spans="1:9" ht="15">
      <c r="A18" s="100" t="s">
        <v>13</v>
      </c>
      <c r="B18" s="91" t="s">
        <v>379</v>
      </c>
      <c r="C18" s="91"/>
      <c r="D18" s="92" t="s">
        <v>350</v>
      </c>
      <c r="E18" s="92">
        <v>3</v>
      </c>
      <c r="F18" s="92">
        <v>0</v>
      </c>
      <c r="G18" s="92">
        <v>1</v>
      </c>
      <c r="H18" s="124">
        <v>9510395.15</v>
      </c>
      <c r="I18" s="124">
        <v>7178231.729999999</v>
      </c>
    </row>
    <row r="19" spans="1:9" ht="15">
      <c r="A19" s="48" t="s">
        <v>14</v>
      </c>
      <c r="B19" s="91" t="s">
        <v>380</v>
      </c>
      <c r="C19" s="91"/>
      <c r="D19" s="32" t="s">
        <v>352</v>
      </c>
      <c r="E19" s="32">
        <v>3</v>
      </c>
      <c r="F19" s="32">
        <v>0</v>
      </c>
      <c r="G19" s="32">
        <v>2</v>
      </c>
      <c r="H19" s="124">
        <v>-629635.56</v>
      </c>
      <c r="I19" s="124">
        <v>-1882442.61</v>
      </c>
    </row>
    <row r="20" spans="1:9" ht="15">
      <c r="A20" s="48" t="s">
        <v>15</v>
      </c>
      <c r="B20" s="31" t="s">
        <v>381</v>
      </c>
      <c r="C20" s="31"/>
      <c r="D20" s="32" t="s">
        <v>350</v>
      </c>
      <c r="E20" s="32">
        <v>3</v>
      </c>
      <c r="F20" s="32">
        <v>0</v>
      </c>
      <c r="G20" s="32">
        <v>3</v>
      </c>
      <c r="H20" s="124">
        <v>1866726.7599999998</v>
      </c>
      <c r="I20" s="124">
        <v>2211634.3200000003</v>
      </c>
    </row>
    <row r="21" spans="1:9" ht="15">
      <c r="A21" s="48" t="s">
        <v>16</v>
      </c>
      <c r="B21" s="31" t="s">
        <v>382</v>
      </c>
      <c r="C21" s="31"/>
      <c r="D21" s="32" t="s">
        <v>352</v>
      </c>
      <c r="E21" s="32">
        <v>3</v>
      </c>
      <c r="F21" s="32">
        <v>0</v>
      </c>
      <c r="G21" s="32">
        <v>4</v>
      </c>
      <c r="H21" s="124">
        <v>-844330.4099999999</v>
      </c>
      <c r="I21" s="124">
        <v>-762029.63</v>
      </c>
    </row>
    <row r="22" spans="1:9" ht="25.5">
      <c r="A22" s="48" t="s">
        <v>17</v>
      </c>
      <c r="B22" s="31" t="s">
        <v>473</v>
      </c>
      <c r="C22" s="93"/>
      <c r="D22" s="32" t="s">
        <v>350</v>
      </c>
      <c r="E22" s="32">
        <v>3</v>
      </c>
      <c r="F22" s="32">
        <v>0</v>
      </c>
      <c r="G22" s="32">
        <v>5</v>
      </c>
      <c r="H22" s="124">
        <v>0</v>
      </c>
      <c r="I22" s="124">
        <v>0</v>
      </c>
    </row>
    <row r="23" spans="1:9" ht="15">
      <c r="A23" s="48" t="s">
        <v>18</v>
      </c>
      <c r="B23" s="93" t="s">
        <v>383</v>
      </c>
      <c r="C23" s="93"/>
      <c r="D23" s="32" t="s">
        <v>350</v>
      </c>
      <c r="E23" s="32">
        <v>3</v>
      </c>
      <c r="F23" s="32">
        <v>0</v>
      </c>
      <c r="G23" s="32">
        <v>6</v>
      </c>
      <c r="H23" s="124">
        <v>0</v>
      </c>
      <c r="I23" s="124">
        <v>0</v>
      </c>
    </row>
    <row r="24" spans="1:9" ht="25.5">
      <c r="A24" s="48" t="s">
        <v>19</v>
      </c>
      <c r="B24" s="31" t="s">
        <v>481</v>
      </c>
      <c r="C24" s="93"/>
      <c r="D24" s="32" t="s">
        <v>350</v>
      </c>
      <c r="E24" s="32">
        <v>3</v>
      </c>
      <c r="F24" s="32">
        <v>0</v>
      </c>
      <c r="G24" s="32">
        <v>7</v>
      </c>
      <c r="H24" s="124">
        <v>1206754.59</v>
      </c>
      <c r="I24" s="124">
        <v>348706.5</v>
      </c>
    </row>
    <row r="25" spans="1:9" ht="15">
      <c r="A25" s="48" t="s">
        <v>20</v>
      </c>
      <c r="B25" s="93" t="s">
        <v>351</v>
      </c>
      <c r="C25" s="93"/>
      <c r="D25" s="32" t="s">
        <v>352</v>
      </c>
      <c r="E25" s="32">
        <v>3</v>
      </c>
      <c r="F25" s="32">
        <v>0</v>
      </c>
      <c r="G25" s="32">
        <v>8</v>
      </c>
      <c r="H25" s="124">
        <v>-3439688.0300000003</v>
      </c>
      <c r="I25" s="124">
        <v>-3581411.6500000013</v>
      </c>
    </row>
    <row r="26" spans="1:9" ht="15">
      <c r="A26" s="48" t="s">
        <v>21</v>
      </c>
      <c r="B26" s="93" t="s">
        <v>384</v>
      </c>
      <c r="C26" s="93"/>
      <c r="D26" s="32" t="s">
        <v>352</v>
      </c>
      <c r="E26" s="32">
        <v>3</v>
      </c>
      <c r="F26" s="32">
        <v>0</v>
      </c>
      <c r="G26" s="32">
        <v>9</v>
      </c>
      <c r="H26" s="124">
        <v>-2509768.819999999</v>
      </c>
      <c r="I26" s="124">
        <v>-2509768.819999999</v>
      </c>
    </row>
    <row r="27" spans="1:9" ht="15">
      <c r="A27" s="48" t="s">
        <v>22</v>
      </c>
      <c r="B27" s="31" t="s">
        <v>353</v>
      </c>
      <c r="C27" s="31"/>
      <c r="D27" s="32" t="s">
        <v>350</v>
      </c>
      <c r="E27" s="32">
        <v>3</v>
      </c>
      <c r="F27" s="32">
        <v>1</v>
      </c>
      <c r="G27" s="32">
        <v>0</v>
      </c>
      <c r="H27" s="124"/>
      <c r="I27" s="124"/>
    </row>
    <row r="28" spans="1:9" ht="15">
      <c r="A28" s="48" t="s">
        <v>202</v>
      </c>
      <c r="B28" s="31" t="s">
        <v>354</v>
      </c>
      <c r="C28" s="31"/>
      <c r="D28" s="32" t="s">
        <v>352</v>
      </c>
      <c r="E28" s="32">
        <v>3</v>
      </c>
      <c r="F28" s="32">
        <v>1</v>
      </c>
      <c r="G28" s="32">
        <v>1</v>
      </c>
      <c r="H28" s="124"/>
      <c r="I28" s="124"/>
    </row>
    <row r="29" spans="1:9" ht="15">
      <c r="A29" s="48" t="s">
        <v>203</v>
      </c>
      <c r="B29" s="93" t="s">
        <v>23</v>
      </c>
      <c r="C29" s="93"/>
      <c r="D29" s="32" t="s">
        <v>352</v>
      </c>
      <c r="E29" s="32">
        <v>3</v>
      </c>
      <c r="F29" s="32">
        <v>1</v>
      </c>
      <c r="G29" s="32">
        <v>2</v>
      </c>
      <c r="H29" s="124">
        <v>0</v>
      </c>
      <c r="I29" s="124">
        <v>0</v>
      </c>
    </row>
    <row r="30" spans="1:9" ht="27">
      <c r="A30" s="48" t="s">
        <v>204</v>
      </c>
      <c r="B30" s="28" t="s">
        <v>478</v>
      </c>
      <c r="C30" s="28"/>
      <c r="D30" s="32" t="s">
        <v>355</v>
      </c>
      <c r="E30" s="32">
        <v>3</v>
      </c>
      <c r="F30" s="32">
        <v>1</v>
      </c>
      <c r="G30" s="32">
        <v>3</v>
      </c>
      <c r="H30" s="124">
        <v>5160453.68</v>
      </c>
      <c r="I30" s="124">
        <v>1002919.8399999985</v>
      </c>
    </row>
    <row r="31" spans="1:9" ht="15">
      <c r="A31" s="48" t="s">
        <v>205</v>
      </c>
      <c r="B31" s="93" t="s">
        <v>385</v>
      </c>
      <c r="C31" s="93"/>
      <c r="D31" s="32" t="s">
        <v>355</v>
      </c>
      <c r="E31" s="32">
        <v>3</v>
      </c>
      <c r="F31" s="32">
        <v>1</v>
      </c>
      <c r="G31" s="32">
        <v>4</v>
      </c>
      <c r="H31" s="124">
        <v>-5146953.199999988</v>
      </c>
      <c r="I31" s="124">
        <v>2579757.120000005</v>
      </c>
    </row>
    <row r="32" spans="1:9" ht="15">
      <c r="A32" s="48" t="s">
        <v>386</v>
      </c>
      <c r="B32" s="93" t="s">
        <v>387</v>
      </c>
      <c r="C32" s="93"/>
      <c r="D32" s="32" t="s">
        <v>355</v>
      </c>
      <c r="E32" s="32">
        <v>3</v>
      </c>
      <c r="F32" s="32">
        <v>1</v>
      </c>
      <c r="G32" s="32">
        <v>5</v>
      </c>
      <c r="H32" s="124">
        <v>-54174.800000000745</v>
      </c>
      <c r="I32" s="124">
        <v>168538.66999999993</v>
      </c>
    </row>
    <row r="33" spans="1:9" ht="15">
      <c r="A33" s="48" t="s">
        <v>388</v>
      </c>
      <c r="B33" s="93" t="s">
        <v>389</v>
      </c>
      <c r="C33" s="93"/>
      <c r="D33" s="32" t="s">
        <v>355</v>
      </c>
      <c r="E33" s="32">
        <v>3</v>
      </c>
      <c r="F33" s="32">
        <v>1</v>
      </c>
      <c r="G33" s="32">
        <v>6</v>
      </c>
      <c r="H33" s="124">
        <v>-41512662.25999993</v>
      </c>
      <c r="I33" s="124">
        <v>-56120926.360000014</v>
      </c>
    </row>
    <row r="34" spans="1:9" ht="15">
      <c r="A34" s="48" t="s">
        <v>390</v>
      </c>
      <c r="B34" s="93" t="s">
        <v>391</v>
      </c>
      <c r="C34" s="93"/>
      <c r="D34" s="32" t="s">
        <v>355</v>
      </c>
      <c r="E34" s="32">
        <v>3</v>
      </c>
      <c r="F34" s="32">
        <v>1</v>
      </c>
      <c r="G34" s="32">
        <v>7</v>
      </c>
      <c r="H34" s="124"/>
      <c r="I34" s="124"/>
    </row>
    <row r="35" spans="1:9" ht="15">
      <c r="A35" s="48" t="s">
        <v>392</v>
      </c>
      <c r="B35" s="93" t="s">
        <v>393</v>
      </c>
      <c r="C35" s="93"/>
      <c r="D35" s="32" t="s">
        <v>355</v>
      </c>
      <c r="E35" s="32">
        <v>3</v>
      </c>
      <c r="F35" s="32">
        <v>1</v>
      </c>
      <c r="G35" s="32">
        <v>8</v>
      </c>
      <c r="H35" s="124"/>
      <c r="I35" s="124"/>
    </row>
    <row r="36" spans="1:9" ht="25.5">
      <c r="A36" s="48" t="s">
        <v>394</v>
      </c>
      <c r="B36" s="31" t="s">
        <v>474</v>
      </c>
      <c r="C36" s="93"/>
      <c r="D36" s="32" t="s">
        <v>355</v>
      </c>
      <c r="E36" s="32">
        <v>3</v>
      </c>
      <c r="F36" s="32">
        <v>1</v>
      </c>
      <c r="G36" s="32">
        <v>9</v>
      </c>
      <c r="H36" s="124">
        <v>10005269.25</v>
      </c>
      <c r="I36" s="124">
        <v>1719243.6899999992</v>
      </c>
    </row>
    <row r="37" spans="1:9" ht="15">
      <c r="A37" s="48" t="s">
        <v>395</v>
      </c>
      <c r="B37" s="93" t="s">
        <v>396</v>
      </c>
      <c r="C37" s="93"/>
      <c r="D37" s="32" t="s">
        <v>355</v>
      </c>
      <c r="E37" s="32">
        <v>3</v>
      </c>
      <c r="F37" s="32">
        <v>2</v>
      </c>
      <c r="G37" s="32">
        <v>0</v>
      </c>
      <c r="H37" s="124">
        <v>21571806.2299999</v>
      </c>
      <c r="I37" s="124">
        <v>60490847.42999959</v>
      </c>
    </row>
    <row r="38" spans="1:9" ht="25.5">
      <c r="A38" s="48" t="s">
        <v>397</v>
      </c>
      <c r="B38" s="31" t="s">
        <v>475</v>
      </c>
      <c r="C38" s="93"/>
      <c r="D38" s="32" t="s">
        <v>355</v>
      </c>
      <c r="E38" s="32">
        <v>3</v>
      </c>
      <c r="F38" s="32">
        <v>2</v>
      </c>
      <c r="G38" s="32">
        <v>1</v>
      </c>
      <c r="H38" s="124">
        <v>1732126.1999999997</v>
      </c>
      <c r="I38" s="124">
        <v>2277099.24</v>
      </c>
    </row>
    <row r="39" spans="1:9" ht="15">
      <c r="A39" s="48" t="s">
        <v>398</v>
      </c>
      <c r="B39" s="93" t="s">
        <v>399</v>
      </c>
      <c r="C39" s="93"/>
      <c r="D39" s="32" t="s">
        <v>355</v>
      </c>
      <c r="E39" s="32">
        <v>3</v>
      </c>
      <c r="F39" s="32">
        <v>2</v>
      </c>
      <c r="G39" s="32">
        <v>2</v>
      </c>
      <c r="H39" s="124">
        <v>89523.31999999983</v>
      </c>
      <c r="I39" s="124">
        <v>14961.310000000056</v>
      </c>
    </row>
    <row r="40" spans="1:9" ht="15">
      <c r="A40" s="48" t="s">
        <v>400</v>
      </c>
      <c r="B40" s="93" t="s">
        <v>401</v>
      </c>
      <c r="C40" s="93"/>
      <c r="D40" s="32" t="s">
        <v>355</v>
      </c>
      <c r="E40" s="32">
        <v>3</v>
      </c>
      <c r="F40" s="32">
        <v>2</v>
      </c>
      <c r="G40" s="32">
        <v>3</v>
      </c>
      <c r="H40" s="124">
        <v>-3868885.579999977</v>
      </c>
      <c r="I40" s="124">
        <v>161604.1900000011</v>
      </c>
    </row>
    <row r="41" spans="1:9" ht="15">
      <c r="A41" s="49" t="s">
        <v>402</v>
      </c>
      <c r="B41" s="47" t="s">
        <v>431</v>
      </c>
      <c r="C41" s="47"/>
      <c r="D41" s="32" t="s">
        <v>355</v>
      </c>
      <c r="E41" s="32">
        <v>3</v>
      </c>
      <c r="F41" s="32">
        <v>2</v>
      </c>
      <c r="G41" s="32">
        <v>4</v>
      </c>
      <c r="H41" s="124">
        <v>-12023497.16</v>
      </c>
      <c r="I41" s="124">
        <v>12294045.129999578</v>
      </c>
    </row>
    <row r="42" spans="1:9" ht="15">
      <c r="A42" s="49" t="s">
        <v>24</v>
      </c>
      <c r="B42" s="90" t="s">
        <v>356</v>
      </c>
      <c r="C42" s="90"/>
      <c r="D42" s="54"/>
      <c r="E42" s="54"/>
      <c r="F42" s="54"/>
      <c r="G42" s="54"/>
      <c r="H42" s="124"/>
      <c r="I42" s="124"/>
    </row>
    <row r="43" spans="1:9" ht="25.5">
      <c r="A43" s="100" t="s">
        <v>25</v>
      </c>
      <c r="B43" s="119" t="s">
        <v>476</v>
      </c>
      <c r="C43" s="94"/>
      <c r="D43" s="32" t="s">
        <v>352</v>
      </c>
      <c r="E43" s="32">
        <v>3</v>
      </c>
      <c r="F43" s="32">
        <v>2</v>
      </c>
      <c r="G43" s="32">
        <v>5</v>
      </c>
      <c r="H43" s="124"/>
      <c r="I43" s="124"/>
    </row>
    <row r="44" spans="1:9" ht="25.5">
      <c r="A44" s="48" t="s">
        <v>26</v>
      </c>
      <c r="B44" s="31" t="s">
        <v>470</v>
      </c>
      <c r="C44" s="93"/>
      <c r="D44" s="32" t="s">
        <v>350</v>
      </c>
      <c r="E44" s="32">
        <v>3</v>
      </c>
      <c r="F44" s="32">
        <v>2</v>
      </c>
      <c r="G44" s="32">
        <v>6</v>
      </c>
      <c r="H44" s="124"/>
      <c r="I44" s="124"/>
    </row>
    <row r="45" spans="1:9" ht="25.5">
      <c r="A45" s="48" t="s">
        <v>27</v>
      </c>
      <c r="B45" s="119" t="s">
        <v>477</v>
      </c>
      <c r="C45" s="94"/>
      <c r="D45" s="32" t="s">
        <v>352</v>
      </c>
      <c r="E45" s="32">
        <v>3</v>
      </c>
      <c r="F45" s="32">
        <v>2</v>
      </c>
      <c r="G45" s="32">
        <v>7</v>
      </c>
      <c r="H45" s="124"/>
      <c r="I45" s="124">
        <v>-91637171.78999963</v>
      </c>
    </row>
    <row r="46" spans="1:9" ht="38.25">
      <c r="A46" s="48" t="s">
        <v>28</v>
      </c>
      <c r="B46" s="31" t="s">
        <v>471</v>
      </c>
      <c r="C46" s="93"/>
      <c r="D46" s="32" t="s">
        <v>350</v>
      </c>
      <c r="E46" s="32">
        <v>3</v>
      </c>
      <c r="F46" s="32">
        <v>2</v>
      </c>
      <c r="G46" s="32">
        <v>8</v>
      </c>
      <c r="H46" s="124">
        <v>-39804173.51</v>
      </c>
      <c r="I46" s="124">
        <v>3391006.46</v>
      </c>
    </row>
    <row r="47" spans="1:9" ht="15">
      <c r="A47" s="48" t="s">
        <v>29</v>
      </c>
      <c r="B47" s="93" t="s">
        <v>403</v>
      </c>
      <c r="C47" s="93"/>
      <c r="D47" s="32" t="s">
        <v>352</v>
      </c>
      <c r="E47" s="32">
        <v>3</v>
      </c>
      <c r="F47" s="32">
        <v>2</v>
      </c>
      <c r="G47" s="32">
        <v>9</v>
      </c>
      <c r="H47" s="124"/>
      <c r="I47" s="124"/>
    </row>
    <row r="48" spans="1:9" ht="15">
      <c r="A48" s="48" t="s">
        <v>30</v>
      </c>
      <c r="B48" s="93" t="s">
        <v>404</v>
      </c>
      <c r="C48" s="93"/>
      <c r="D48" s="32" t="s">
        <v>350</v>
      </c>
      <c r="E48" s="32">
        <v>3</v>
      </c>
      <c r="F48" s="32">
        <v>3</v>
      </c>
      <c r="G48" s="32">
        <v>0</v>
      </c>
      <c r="H48" s="124"/>
      <c r="I48" s="124"/>
    </row>
    <row r="49" spans="1:9" ht="15">
      <c r="A49" s="48" t="s">
        <v>31</v>
      </c>
      <c r="B49" s="93" t="s">
        <v>405</v>
      </c>
      <c r="C49" s="93"/>
      <c r="D49" s="32" t="s">
        <v>352</v>
      </c>
      <c r="E49" s="32">
        <v>3</v>
      </c>
      <c r="F49" s="32">
        <v>3</v>
      </c>
      <c r="G49" s="32">
        <v>1</v>
      </c>
      <c r="H49" s="124">
        <v>-150707.41</v>
      </c>
      <c r="I49" s="124">
        <v>-202947.73</v>
      </c>
    </row>
    <row r="50" spans="1:9" ht="15">
      <c r="A50" s="48" t="s">
        <v>32</v>
      </c>
      <c r="B50" s="93" t="s">
        <v>406</v>
      </c>
      <c r="C50" s="93"/>
      <c r="D50" s="32" t="s">
        <v>350</v>
      </c>
      <c r="E50" s="32">
        <v>3</v>
      </c>
      <c r="F50" s="32">
        <v>3</v>
      </c>
      <c r="G50" s="32">
        <v>2</v>
      </c>
      <c r="H50" s="124"/>
      <c r="I50" s="124">
        <v>0</v>
      </c>
    </row>
    <row r="51" spans="1:9" ht="15">
      <c r="A51" s="48" t="s">
        <v>206</v>
      </c>
      <c r="B51" s="93" t="s">
        <v>407</v>
      </c>
      <c r="C51" s="93"/>
      <c r="D51" s="32" t="s">
        <v>352</v>
      </c>
      <c r="E51" s="32">
        <v>3</v>
      </c>
      <c r="F51" s="32">
        <v>3</v>
      </c>
      <c r="G51" s="32">
        <v>3</v>
      </c>
      <c r="H51" s="124"/>
      <c r="I51" s="124"/>
    </row>
    <row r="52" spans="1:9" ht="15">
      <c r="A52" s="48" t="s">
        <v>33</v>
      </c>
      <c r="B52" s="93" t="s">
        <v>408</v>
      </c>
      <c r="C52" s="93"/>
      <c r="D52" s="32" t="s">
        <v>350</v>
      </c>
      <c r="E52" s="32">
        <v>3</v>
      </c>
      <c r="F52" s="32">
        <v>3</v>
      </c>
      <c r="G52" s="32">
        <v>4</v>
      </c>
      <c r="H52" s="124"/>
      <c r="I52" s="124"/>
    </row>
    <row r="53" spans="1:9" ht="15">
      <c r="A53" s="48" t="s">
        <v>34</v>
      </c>
      <c r="B53" s="93" t="s">
        <v>409</v>
      </c>
      <c r="C53" s="93"/>
      <c r="D53" s="32" t="s">
        <v>352</v>
      </c>
      <c r="E53" s="32">
        <v>3</v>
      </c>
      <c r="F53" s="32">
        <v>3</v>
      </c>
      <c r="G53" s="32">
        <v>5</v>
      </c>
      <c r="H53" s="124">
        <v>-40125.39</v>
      </c>
      <c r="I53" s="124">
        <v>-75420.67</v>
      </c>
    </row>
    <row r="54" spans="1:9" ht="15">
      <c r="A54" s="48" t="s">
        <v>35</v>
      </c>
      <c r="B54" s="93" t="s">
        <v>410</v>
      </c>
      <c r="C54" s="93"/>
      <c r="D54" s="32" t="s">
        <v>350</v>
      </c>
      <c r="E54" s="32">
        <v>3</v>
      </c>
      <c r="F54" s="32">
        <v>3</v>
      </c>
      <c r="G54" s="32">
        <v>6</v>
      </c>
      <c r="H54" s="124">
        <v>0</v>
      </c>
      <c r="I54" s="124">
        <v>0</v>
      </c>
    </row>
    <row r="55" spans="1:9" ht="15">
      <c r="A55" s="48" t="s">
        <v>36</v>
      </c>
      <c r="B55" s="93" t="s">
        <v>411</v>
      </c>
      <c r="C55" s="93"/>
      <c r="D55" s="32" t="s">
        <v>352</v>
      </c>
      <c r="E55" s="32">
        <v>3</v>
      </c>
      <c r="F55" s="32">
        <v>3</v>
      </c>
      <c r="G55" s="32">
        <v>7</v>
      </c>
      <c r="H55" s="124">
        <v>0</v>
      </c>
      <c r="I55" s="124">
        <v>0</v>
      </c>
    </row>
    <row r="56" spans="1:9" ht="15">
      <c r="A56" s="48" t="s">
        <v>37</v>
      </c>
      <c r="B56" s="93" t="s">
        <v>412</v>
      </c>
      <c r="C56" s="93"/>
      <c r="D56" s="32" t="s">
        <v>350</v>
      </c>
      <c r="E56" s="32">
        <v>3</v>
      </c>
      <c r="F56" s="32">
        <v>3</v>
      </c>
      <c r="G56" s="32">
        <v>8</v>
      </c>
      <c r="H56" s="124">
        <v>0</v>
      </c>
      <c r="I56" s="124">
        <v>0</v>
      </c>
    </row>
    <row r="57" spans="1:9" ht="15">
      <c r="A57" s="48" t="s">
        <v>357</v>
      </c>
      <c r="B57" s="93" t="s">
        <v>413</v>
      </c>
      <c r="C57" s="93"/>
      <c r="D57" s="32" t="s">
        <v>352</v>
      </c>
      <c r="E57" s="32">
        <v>3</v>
      </c>
      <c r="F57" s="32">
        <v>3</v>
      </c>
      <c r="G57" s="32">
        <v>9</v>
      </c>
      <c r="H57" s="124">
        <v>0</v>
      </c>
      <c r="I57" s="124">
        <v>0</v>
      </c>
    </row>
    <row r="58" spans="1:9" ht="15">
      <c r="A58" s="48" t="s">
        <v>358</v>
      </c>
      <c r="B58" s="93" t="s">
        <v>414</v>
      </c>
      <c r="C58" s="93"/>
      <c r="D58" s="32" t="s">
        <v>350</v>
      </c>
      <c r="E58" s="32">
        <v>3</v>
      </c>
      <c r="F58" s="32">
        <v>4</v>
      </c>
      <c r="G58" s="32">
        <v>0</v>
      </c>
      <c r="H58" s="124">
        <v>0</v>
      </c>
      <c r="I58" s="124">
        <v>0</v>
      </c>
    </row>
    <row r="59" spans="1:9" ht="15">
      <c r="A59" s="48" t="s">
        <v>359</v>
      </c>
      <c r="B59" s="93" t="s">
        <v>415</v>
      </c>
      <c r="C59" s="93"/>
      <c r="D59" s="32" t="s">
        <v>352</v>
      </c>
      <c r="E59" s="32">
        <v>3</v>
      </c>
      <c r="F59" s="32">
        <v>4</v>
      </c>
      <c r="G59" s="32">
        <v>1</v>
      </c>
      <c r="H59" s="124">
        <v>0</v>
      </c>
      <c r="I59" s="124">
        <v>0</v>
      </c>
    </row>
    <row r="60" spans="1:9" ht="15">
      <c r="A60" s="48" t="s">
        <v>360</v>
      </c>
      <c r="B60" s="93" t="s">
        <v>364</v>
      </c>
      <c r="C60" s="93"/>
      <c r="D60" s="32" t="s">
        <v>350</v>
      </c>
      <c r="E60" s="32">
        <v>3</v>
      </c>
      <c r="F60" s="32">
        <v>4</v>
      </c>
      <c r="G60" s="32">
        <v>2</v>
      </c>
      <c r="H60" s="124">
        <v>0</v>
      </c>
      <c r="I60" s="124">
        <v>0</v>
      </c>
    </row>
    <row r="61" spans="1:9" ht="15">
      <c r="A61" s="48" t="s">
        <v>361</v>
      </c>
      <c r="B61" s="93" t="s">
        <v>365</v>
      </c>
      <c r="C61" s="93"/>
      <c r="D61" s="32" t="s">
        <v>350</v>
      </c>
      <c r="E61" s="32">
        <v>3</v>
      </c>
      <c r="F61" s="32">
        <v>4</v>
      </c>
      <c r="G61" s="32">
        <v>3</v>
      </c>
      <c r="H61" s="124">
        <v>82508.25</v>
      </c>
      <c r="I61" s="124">
        <v>73091.25</v>
      </c>
    </row>
    <row r="62" spans="1:9" ht="15">
      <c r="A62" s="48" t="s">
        <v>362</v>
      </c>
      <c r="B62" s="95" t="s">
        <v>366</v>
      </c>
      <c r="C62" s="96"/>
      <c r="D62" s="92" t="s">
        <v>350</v>
      </c>
      <c r="E62" s="32">
        <v>3</v>
      </c>
      <c r="F62" s="32">
        <v>4</v>
      </c>
      <c r="G62" s="32">
        <v>4</v>
      </c>
      <c r="H62" s="124">
        <v>0</v>
      </c>
      <c r="I62" s="124">
        <v>0</v>
      </c>
    </row>
    <row r="63" spans="1:9" ht="15">
      <c r="A63" s="48" t="s">
        <v>363</v>
      </c>
      <c r="B63" s="97" t="s">
        <v>367</v>
      </c>
      <c r="C63" s="96"/>
      <c r="D63" s="32" t="s">
        <v>352</v>
      </c>
      <c r="E63" s="32">
        <v>3</v>
      </c>
      <c r="F63" s="32">
        <v>4</v>
      </c>
      <c r="G63" s="32">
        <v>5</v>
      </c>
      <c r="H63" s="124">
        <v>0</v>
      </c>
      <c r="I63" s="124">
        <v>0</v>
      </c>
    </row>
    <row r="64" spans="1:9" ht="15">
      <c r="A64" s="49" t="s">
        <v>2</v>
      </c>
      <c r="B64" s="47" t="s">
        <v>432</v>
      </c>
      <c r="C64" s="47"/>
      <c r="D64" s="32" t="s">
        <v>355</v>
      </c>
      <c r="E64" s="32">
        <v>3</v>
      </c>
      <c r="F64" s="32">
        <v>4</v>
      </c>
      <c r="G64" s="32">
        <v>6</v>
      </c>
      <c r="H64" s="124">
        <v>-39912498.059999995</v>
      </c>
      <c r="I64" s="124">
        <v>-88451442.47999965</v>
      </c>
    </row>
    <row r="65" spans="1:9" ht="15">
      <c r="A65" s="49" t="s">
        <v>38</v>
      </c>
      <c r="B65" s="90" t="s">
        <v>416</v>
      </c>
      <c r="C65" s="90"/>
      <c r="D65" s="32"/>
      <c r="E65" s="32"/>
      <c r="F65" s="32"/>
      <c r="G65" s="32"/>
      <c r="H65" s="124"/>
      <c r="I65" s="124"/>
    </row>
    <row r="66" spans="1:9" ht="15">
      <c r="A66" s="100" t="s">
        <v>39</v>
      </c>
      <c r="B66" s="98" t="s">
        <v>417</v>
      </c>
      <c r="C66" s="98"/>
      <c r="D66" s="92" t="s">
        <v>350</v>
      </c>
      <c r="E66" s="32">
        <v>3</v>
      </c>
      <c r="F66" s="32">
        <v>4</v>
      </c>
      <c r="G66" s="32">
        <v>7</v>
      </c>
      <c r="H66" s="124"/>
      <c r="I66" s="124"/>
    </row>
    <row r="67" spans="1:9" ht="15">
      <c r="A67" s="48" t="s">
        <v>40</v>
      </c>
      <c r="B67" s="98" t="s">
        <v>418</v>
      </c>
      <c r="C67" s="98"/>
      <c r="D67" s="92" t="s">
        <v>350</v>
      </c>
      <c r="E67" s="32">
        <v>3</v>
      </c>
      <c r="F67" s="32">
        <v>4</v>
      </c>
      <c r="G67" s="32">
        <v>8</v>
      </c>
      <c r="H67" s="124">
        <v>0</v>
      </c>
      <c r="I67" s="124">
        <v>0</v>
      </c>
    </row>
    <row r="68" spans="1:9" ht="15">
      <c r="A68" s="48" t="s">
        <v>41</v>
      </c>
      <c r="B68" s="93" t="s">
        <v>419</v>
      </c>
      <c r="C68" s="93"/>
      <c r="D68" s="32" t="s">
        <v>352</v>
      </c>
      <c r="E68" s="32">
        <v>3</v>
      </c>
      <c r="F68" s="32">
        <v>4</v>
      </c>
      <c r="G68" s="32">
        <v>9</v>
      </c>
      <c r="H68" s="124">
        <v>0</v>
      </c>
      <c r="I68" s="124">
        <v>0</v>
      </c>
    </row>
    <row r="69" spans="1:9" ht="15">
      <c r="A69" s="48" t="s">
        <v>42</v>
      </c>
      <c r="B69" s="93" t="s">
        <v>420</v>
      </c>
      <c r="C69" s="94"/>
      <c r="D69" s="92" t="s">
        <v>350</v>
      </c>
      <c r="E69" s="32">
        <v>3</v>
      </c>
      <c r="F69" s="32">
        <v>5</v>
      </c>
      <c r="G69" s="32">
        <v>0</v>
      </c>
      <c r="H69" s="124">
        <v>0</v>
      </c>
      <c r="I69" s="124">
        <v>0</v>
      </c>
    </row>
    <row r="70" spans="1:9" ht="15">
      <c r="A70" s="48" t="s">
        <v>43</v>
      </c>
      <c r="B70" s="93" t="s">
        <v>368</v>
      </c>
      <c r="C70" s="93"/>
      <c r="D70" s="32" t="s">
        <v>352</v>
      </c>
      <c r="E70" s="32">
        <v>3</v>
      </c>
      <c r="F70" s="32">
        <v>5</v>
      </c>
      <c r="G70" s="32">
        <v>1</v>
      </c>
      <c r="H70" s="124">
        <v>0</v>
      </c>
      <c r="I70" s="124">
        <v>0</v>
      </c>
    </row>
    <row r="71" spans="1:9" ht="15">
      <c r="A71" s="48" t="s">
        <v>44</v>
      </c>
      <c r="B71" s="93" t="s">
        <v>421</v>
      </c>
      <c r="C71" s="94"/>
      <c r="D71" s="92" t="s">
        <v>350</v>
      </c>
      <c r="E71" s="32">
        <v>3</v>
      </c>
      <c r="F71" s="32">
        <v>5</v>
      </c>
      <c r="G71" s="32">
        <v>2</v>
      </c>
      <c r="H71" s="124">
        <v>0</v>
      </c>
      <c r="I71" s="124">
        <v>0</v>
      </c>
    </row>
    <row r="72" spans="1:9" ht="15">
      <c r="A72" s="48" t="s">
        <v>45</v>
      </c>
      <c r="B72" s="93" t="s">
        <v>422</v>
      </c>
      <c r="C72" s="93"/>
      <c r="D72" s="32" t="s">
        <v>352</v>
      </c>
      <c r="E72" s="32">
        <v>3</v>
      </c>
      <c r="F72" s="32">
        <v>5</v>
      </c>
      <c r="G72" s="32">
        <v>3</v>
      </c>
      <c r="H72" s="124">
        <v>0</v>
      </c>
      <c r="I72" s="124">
        <v>0</v>
      </c>
    </row>
    <row r="73" spans="1:9" ht="15">
      <c r="A73" s="48" t="s">
        <v>46</v>
      </c>
      <c r="B73" s="93" t="s">
        <v>423</v>
      </c>
      <c r="C73" s="94"/>
      <c r="D73" s="92" t="s">
        <v>350</v>
      </c>
      <c r="E73" s="32">
        <v>3</v>
      </c>
      <c r="F73" s="32">
        <v>5</v>
      </c>
      <c r="G73" s="32">
        <v>4</v>
      </c>
      <c r="H73" s="124">
        <v>0</v>
      </c>
      <c r="I73" s="124">
        <v>0</v>
      </c>
    </row>
    <row r="74" spans="1:9" ht="15">
      <c r="A74" s="48" t="s">
        <v>47</v>
      </c>
      <c r="B74" s="93" t="s">
        <v>424</v>
      </c>
      <c r="C74" s="93"/>
      <c r="D74" s="32" t="s">
        <v>352</v>
      </c>
      <c r="E74" s="32">
        <v>3</v>
      </c>
      <c r="F74" s="32">
        <v>5</v>
      </c>
      <c r="G74" s="32">
        <v>5</v>
      </c>
      <c r="H74" s="124">
        <v>0</v>
      </c>
      <c r="I74" s="124">
        <v>0</v>
      </c>
    </row>
    <row r="75" spans="1:9" ht="15">
      <c r="A75" s="48" t="s">
        <v>369</v>
      </c>
      <c r="B75" s="93" t="s">
        <v>425</v>
      </c>
      <c r="C75" s="94"/>
      <c r="D75" s="92" t="s">
        <v>350</v>
      </c>
      <c r="E75" s="32">
        <v>3</v>
      </c>
      <c r="F75" s="32">
        <v>5</v>
      </c>
      <c r="G75" s="32">
        <v>6</v>
      </c>
      <c r="H75" s="124">
        <v>15000000</v>
      </c>
      <c r="I75" s="124">
        <v>0</v>
      </c>
    </row>
    <row r="76" spans="1:9" ht="15">
      <c r="A76" s="48" t="s">
        <v>371</v>
      </c>
      <c r="B76" s="93" t="s">
        <v>426</v>
      </c>
      <c r="C76" s="93"/>
      <c r="D76" s="32" t="s">
        <v>352</v>
      </c>
      <c r="E76" s="32">
        <v>3</v>
      </c>
      <c r="F76" s="32">
        <v>5</v>
      </c>
      <c r="G76" s="32">
        <v>7</v>
      </c>
      <c r="H76" s="124"/>
      <c r="I76" s="124"/>
    </row>
    <row r="77" spans="1:9" ht="15">
      <c r="A77" s="48" t="s">
        <v>373</v>
      </c>
      <c r="B77" s="93" t="s">
        <v>427</v>
      </c>
      <c r="C77" s="93"/>
      <c r="D77" s="32" t="s">
        <v>352</v>
      </c>
      <c r="E77" s="32">
        <v>3</v>
      </c>
      <c r="F77" s="32">
        <v>5</v>
      </c>
      <c r="G77" s="32">
        <v>8</v>
      </c>
      <c r="H77" s="124">
        <v>0</v>
      </c>
      <c r="I77" s="124">
        <v>0</v>
      </c>
    </row>
    <row r="78" spans="1:9" ht="15">
      <c r="A78" s="48" t="s">
        <v>375</v>
      </c>
      <c r="B78" s="97" t="s">
        <v>370</v>
      </c>
      <c r="C78" s="93"/>
      <c r="D78" s="92" t="s">
        <v>350</v>
      </c>
      <c r="E78" s="32">
        <v>3</v>
      </c>
      <c r="F78" s="32">
        <v>5</v>
      </c>
      <c r="G78" s="32">
        <v>9</v>
      </c>
      <c r="H78" s="124">
        <v>0</v>
      </c>
      <c r="I78" s="124">
        <v>0</v>
      </c>
    </row>
    <row r="79" spans="1:9" ht="15">
      <c r="A79" s="48" t="s">
        <v>428</v>
      </c>
      <c r="B79" s="97" t="s">
        <v>372</v>
      </c>
      <c r="C79" s="93"/>
      <c r="D79" s="32" t="s">
        <v>352</v>
      </c>
      <c r="E79" s="32">
        <v>3</v>
      </c>
      <c r="F79" s="32">
        <v>6</v>
      </c>
      <c r="G79" s="32">
        <v>0</v>
      </c>
      <c r="H79" s="124">
        <v>0</v>
      </c>
      <c r="I79" s="124">
        <v>0</v>
      </c>
    </row>
    <row r="80" spans="1:9" ht="15">
      <c r="A80" s="48" t="s">
        <v>429</v>
      </c>
      <c r="B80" s="99" t="s">
        <v>374</v>
      </c>
      <c r="C80" s="96"/>
      <c r="D80" s="92" t="s">
        <v>350</v>
      </c>
      <c r="E80" s="32">
        <v>3</v>
      </c>
      <c r="F80" s="32">
        <v>6</v>
      </c>
      <c r="G80" s="32">
        <v>1</v>
      </c>
      <c r="H80" s="124"/>
      <c r="I80" s="124"/>
    </row>
    <row r="81" spans="1:9" ht="15">
      <c r="A81" s="48" t="s">
        <v>430</v>
      </c>
      <c r="B81" s="97" t="s">
        <v>376</v>
      </c>
      <c r="C81" s="96"/>
      <c r="D81" s="32" t="s">
        <v>352</v>
      </c>
      <c r="E81" s="32">
        <v>3</v>
      </c>
      <c r="F81" s="32">
        <v>6</v>
      </c>
      <c r="G81" s="32">
        <v>2</v>
      </c>
      <c r="H81" s="124">
        <v>-17625</v>
      </c>
      <c r="I81" s="124">
        <v>-15000</v>
      </c>
    </row>
    <row r="82" spans="1:9" ht="15">
      <c r="A82" s="49" t="s">
        <v>4</v>
      </c>
      <c r="B82" s="47" t="s">
        <v>433</v>
      </c>
      <c r="C82" s="47"/>
      <c r="D82" s="32" t="s">
        <v>355</v>
      </c>
      <c r="E82" s="32">
        <v>3</v>
      </c>
      <c r="F82" s="32">
        <v>6</v>
      </c>
      <c r="G82" s="32">
        <v>3</v>
      </c>
      <c r="H82" s="124">
        <v>14982375</v>
      </c>
      <c r="I82" s="124">
        <v>-15000</v>
      </c>
    </row>
    <row r="83" spans="1:9" ht="27">
      <c r="A83" s="49" t="s">
        <v>48</v>
      </c>
      <c r="B83" s="28" t="s">
        <v>472</v>
      </c>
      <c r="C83" s="47"/>
      <c r="D83" s="32" t="s">
        <v>355</v>
      </c>
      <c r="E83" s="32">
        <v>3</v>
      </c>
      <c r="F83" s="32">
        <v>6</v>
      </c>
      <c r="G83" s="32">
        <v>4</v>
      </c>
      <c r="H83" s="124">
        <v>-36953620.22</v>
      </c>
      <c r="I83" s="124">
        <v>-76172397.35000007</v>
      </c>
    </row>
    <row r="84" spans="1:9" ht="15">
      <c r="A84" s="49" t="s">
        <v>49</v>
      </c>
      <c r="B84" s="47" t="s">
        <v>377</v>
      </c>
      <c r="C84" s="47"/>
      <c r="D84" s="32" t="s">
        <v>355</v>
      </c>
      <c r="E84" s="32">
        <v>3</v>
      </c>
      <c r="F84" s="32">
        <v>6</v>
      </c>
      <c r="G84" s="32">
        <v>5</v>
      </c>
      <c r="H84" s="124">
        <v>230231207.47</v>
      </c>
      <c r="I84" s="124">
        <v>373347799.24</v>
      </c>
    </row>
    <row r="85" spans="1:9" ht="27">
      <c r="A85" s="49" t="s">
        <v>50</v>
      </c>
      <c r="B85" s="28" t="s">
        <v>479</v>
      </c>
      <c r="C85" s="28"/>
      <c r="D85" s="32" t="s">
        <v>355</v>
      </c>
      <c r="E85" s="32">
        <v>3</v>
      </c>
      <c r="F85" s="32">
        <v>6</v>
      </c>
      <c r="G85" s="32">
        <v>6</v>
      </c>
      <c r="H85" s="124"/>
      <c r="I85" s="124"/>
    </row>
    <row r="86" spans="1:9" ht="27">
      <c r="A86" s="49" t="s">
        <v>51</v>
      </c>
      <c r="B86" s="28" t="s">
        <v>480</v>
      </c>
      <c r="C86" s="47"/>
      <c r="D86" s="32" t="s">
        <v>355</v>
      </c>
      <c r="E86" s="32">
        <v>3</v>
      </c>
      <c r="F86" s="32">
        <v>6</v>
      </c>
      <c r="G86" s="32">
        <v>7</v>
      </c>
      <c r="H86" s="124">
        <v>193277587.25</v>
      </c>
      <c r="I86" s="124">
        <v>297175401.8899999</v>
      </c>
    </row>
    <row r="87" spans="5:7" ht="12.75">
      <c r="E87" s="83"/>
      <c r="F87" s="83"/>
      <c r="G87" s="83"/>
    </row>
    <row r="88" spans="5:7" ht="12.75">
      <c r="E88" s="83"/>
      <c r="F88" s="83"/>
      <c r="G88" s="83"/>
    </row>
    <row r="89" spans="5:7" ht="12.75">
      <c r="E89" s="83"/>
      <c r="F89" s="83"/>
      <c r="G89" s="83"/>
    </row>
    <row r="90" spans="1:9" s="102" customFormat="1" ht="12.75">
      <c r="A90" s="188" t="s">
        <v>530</v>
      </c>
      <c r="B90" s="188"/>
      <c r="E90" s="103"/>
      <c r="F90" s="188" t="s">
        <v>152</v>
      </c>
      <c r="G90" s="188"/>
      <c r="H90" s="188"/>
      <c r="I90" s="188"/>
    </row>
    <row r="91" spans="1:9" s="102" customFormat="1" ht="12.75">
      <c r="A91" s="188" t="s">
        <v>541</v>
      </c>
      <c r="B91" s="188"/>
      <c r="E91" s="103"/>
      <c r="F91" s="101" t="s">
        <v>9</v>
      </c>
      <c r="G91" s="188" t="s">
        <v>536</v>
      </c>
      <c r="H91" s="188"/>
      <c r="I91" s="188"/>
    </row>
    <row r="92" spans="5:7" s="102" customFormat="1" ht="12.75">
      <c r="E92" s="103"/>
      <c r="F92" s="103"/>
      <c r="G92" s="103"/>
    </row>
    <row r="93" spans="5:7" ht="12.75">
      <c r="E93" s="83"/>
      <c r="F93" s="83"/>
      <c r="G93" s="83"/>
    </row>
    <row r="94" spans="5:7" ht="12.75">
      <c r="E94" s="83"/>
      <c r="F94" s="83"/>
      <c r="G94" s="83"/>
    </row>
    <row r="95" spans="5:7" ht="12.75">
      <c r="E95" s="83"/>
      <c r="F95" s="83"/>
      <c r="G95" s="83"/>
    </row>
    <row r="96" spans="5:7" ht="12.75">
      <c r="E96" s="83"/>
      <c r="F96" s="83"/>
      <c r="G96" s="83"/>
    </row>
    <row r="97" spans="5:7" ht="12.75">
      <c r="E97" s="83"/>
      <c r="F97" s="83"/>
      <c r="G97" s="83"/>
    </row>
    <row r="98" spans="5:7" ht="12.75">
      <c r="E98" s="83"/>
      <c r="F98" s="83"/>
      <c r="G98" s="83"/>
    </row>
  </sheetData>
  <sheetProtection/>
  <mergeCells count="15">
    <mergeCell ref="A90:B90"/>
    <mergeCell ref="A91:B91"/>
    <mergeCell ref="A12:I12"/>
    <mergeCell ref="A13:I13"/>
    <mergeCell ref="E14:G14"/>
    <mergeCell ref="E15:G15"/>
    <mergeCell ref="E17:G17"/>
    <mergeCell ref="F90:I90"/>
    <mergeCell ref="G91:I91"/>
    <mergeCell ref="B3:H3"/>
    <mergeCell ref="B4:H4"/>
    <mergeCell ref="B5:H5"/>
    <mergeCell ref="B6:H6"/>
    <mergeCell ref="B7:H7"/>
    <mergeCell ref="A11:I11"/>
  </mergeCells>
  <printOptions horizontalCentered="1"/>
  <pageMargins left="0.31496062992125984" right="0.2362204724409449" top="0.5118110236220472" bottom="0.4330708661417323" header="0.2362204724409449" footer="0.31496062992125984"/>
  <pageSetup horizontalDpi="300" verticalDpi="300" orientation="portrait" paperSize="9" scale="74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80" zoomScaleNormal="80" zoomScalePageLayoutView="0" workbookViewId="0" topLeftCell="A13">
      <pane xSplit="4" ySplit="2" topLeftCell="E15" activePane="bottomRight" state="frozen"/>
      <selection pane="topLeft" activeCell="A13" sqref="A13"/>
      <selection pane="topRight" activeCell="E13" sqref="E13"/>
      <selection pane="bottomLeft" activeCell="A15" sqref="A15"/>
      <selection pane="bottomRight" activeCell="A59" sqref="A59:B59"/>
    </sheetView>
  </sheetViews>
  <sheetFormatPr defaultColWidth="9.140625" defaultRowHeight="12.75"/>
  <cols>
    <col min="1" max="1" width="74.140625" style="13" customWidth="1"/>
    <col min="2" max="2" width="2.7109375" style="13" customWidth="1"/>
    <col min="3" max="3" width="2.28125" style="13" customWidth="1"/>
    <col min="4" max="4" width="2.7109375" style="13" customWidth="1"/>
    <col min="5" max="5" width="15.140625" style="13" customWidth="1"/>
    <col min="6" max="6" width="9.8515625" style="13" customWidth="1"/>
    <col min="7" max="7" width="12.140625" style="13" customWidth="1"/>
    <col min="8" max="8" width="15.00390625" style="13" customWidth="1"/>
    <col min="9" max="9" width="14.57421875" style="13" customWidth="1"/>
    <col min="10" max="10" width="18.28125" style="13" customWidth="1"/>
    <col min="11" max="11" width="15.8515625" style="13" customWidth="1"/>
    <col min="12" max="12" width="19.57421875" style="13" customWidth="1"/>
    <col min="13" max="13" width="14.00390625" style="13" customWidth="1"/>
    <col min="14" max="16384" width="9.140625" style="13" customWidth="1"/>
  </cols>
  <sheetData>
    <row r="1" spans="10:14" ht="13.5" hidden="1">
      <c r="J1" s="12"/>
      <c r="M1" s="17"/>
      <c r="N1" s="14" t="s">
        <v>96</v>
      </c>
    </row>
    <row r="2" spans="10:14" ht="13.5" hidden="1">
      <c r="J2" s="12"/>
      <c r="M2" s="214" t="s">
        <v>100</v>
      </c>
      <c r="N2" s="215"/>
    </row>
    <row r="3" spans="1:14" ht="12.75" hidden="1">
      <c r="A3" s="17" t="s">
        <v>106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2.75" hidden="1">
      <c r="A4" s="17" t="s">
        <v>107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4" ht="12.75" hidden="1">
      <c r="A5" s="17" t="s">
        <v>108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2.75" hidden="1">
      <c r="A6" s="17" t="s">
        <v>109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12.75" hidden="1">
      <c r="A7" s="17" t="s">
        <v>110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ht="23.25" customHeight="1" hidden="1"/>
    <row r="9" spans="1:14" ht="21" customHeight="1" hidden="1" thickBot="1">
      <c r="A9" s="217" t="s">
        <v>435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</row>
    <row r="10" spans="1:14" ht="13.5" hidden="1" thickTop="1">
      <c r="A10" s="218" t="s">
        <v>436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</row>
    <row r="11" ht="12.75" hidden="1"/>
    <row r="12" ht="12.75" hidden="1">
      <c r="N12" s="13" t="s">
        <v>112</v>
      </c>
    </row>
    <row r="13" ht="0.75" customHeight="1"/>
    <row r="14" ht="12.75" hidden="1"/>
    <row r="15" spans="1:14" ht="26.25" customHeight="1">
      <c r="A15" s="219" t="s">
        <v>437</v>
      </c>
      <c r="B15" s="221" t="s">
        <v>10</v>
      </c>
      <c r="C15" s="222"/>
      <c r="D15" s="223"/>
      <c r="E15" s="227" t="s">
        <v>438</v>
      </c>
      <c r="F15" s="228"/>
      <c r="G15" s="228"/>
      <c r="H15" s="228"/>
      <c r="I15" s="228"/>
      <c r="J15" s="228"/>
      <c r="K15" s="228"/>
      <c r="L15" s="229"/>
      <c r="M15" s="219" t="s">
        <v>439</v>
      </c>
      <c r="N15" s="219" t="s">
        <v>440</v>
      </c>
    </row>
    <row r="16" spans="1:14" ht="108">
      <c r="A16" s="220"/>
      <c r="B16" s="224"/>
      <c r="C16" s="225"/>
      <c r="D16" s="226"/>
      <c r="E16" s="81" t="s">
        <v>441</v>
      </c>
      <c r="F16" s="81" t="s">
        <v>139</v>
      </c>
      <c r="G16" s="81" t="s">
        <v>442</v>
      </c>
      <c r="H16" s="81" t="s">
        <v>443</v>
      </c>
      <c r="I16" s="81" t="s">
        <v>444</v>
      </c>
      <c r="J16" s="81" t="s">
        <v>445</v>
      </c>
      <c r="K16" s="81" t="s">
        <v>446</v>
      </c>
      <c r="L16" s="81" t="s">
        <v>447</v>
      </c>
      <c r="M16" s="220"/>
      <c r="N16" s="220"/>
    </row>
    <row r="17" spans="1:14" ht="16.5" customHeight="1" hidden="1">
      <c r="A17" s="78" t="s">
        <v>437</v>
      </c>
      <c r="B17" s="221" t="s">
        <v>10</v>
      </c>
      <c r="C17" s="222"/>
      <c r="D17" s="223"/>
      <c r="E17" s="227" t="s">
        <v>438</v>
      </c>
      <c r="F17" s="228"/>
      <c r="G17" s="228"/>
      <c r="H17" s="228"/>
      <c r="I17" s="228"/>
      <c r="J17" s="228"/>
      <c r="K17" s="228"/>
      <c r="L17" s="229"/>
      <c r="M17" s="78" t="s">
        <v>439</v>
      </c>
      <c r="N17" s="78" t="s">
        <v>440</v>
      </c>
    </row>
    <row r="18" spans="1:14" ht="81" customHeight="1" hidden="1">
      <c r="A18" s="219" t="s">
        <v>437</v>
      </c>
      <c r="B18" s="221" t="s">
        <v>10</v>
      </c>
      <c r="C18" s="222"/>
      <c r="D18" s="223"/>
      <c r="E18" s="227" t="s">
        <v>438</v>
      </c>
      <c r="F18" s="228"/>
      <c r="G18" s="228"/>
      <c r="H18" s="228"/>
      <c r="I18" s="228"/>
      <c r="J18" s="228"/>
      <c r="K18" s="228"/>
      <c r="L18" s="229"/>
      <c r="M18" s="219" t="s">
        <v>439</v>
      </c>
      <c r="N18" s="219" t="s">
        <v>440</v>
      </c>
    </row>
    <row r="19" spans="1:14" ht="41.25" customHeight="1" hidden="1">
      <c r="A19" s="220"/>
      <c r="B19" s="224"/>
      <c r="C19" s="225"/>
      <c r="D19" s="226"/>
      <c r="E19" s="81" t="s">
        <v>441</v>
      </c>
      <c r="F19" s="81" t="s">
        <v>139</v>
      </c>
      <c r="G19" s="81" t="s">
        <v>442</v>
      </c>
      <c r="H19" s="81" t="s">
        <v>443</v>
      </c>
      <c r="I19" s="81" t="s">
        <v>444</v>
      </c>
      <c r="J19" s="81" t="s">
        <v>445</v>
      </c>
      <c r="K19" s="81" t="s">
        <v>446</v>
      </c>
      <c r="L19" s="81" t="s">
        <v>447</v>
      </c>
      <c r="M19" s="220"/>
      <c r="N19" s="220"/>
    </row>
    <row r="20" spans="1:14" ht="12.75">
      <c r="A20" s="79">
        <v>1</v>
      </c>
      <c r="B20" s="233">
        <v>2</v>
      </c>
      <c r="C20" s="234"/>
      <c r="D20" s="235"/>
      <c r="E20" s="79">
        <v>3</v>
      </c>
      <c r="F20" s="79">
        <v>4</v>
      </c>
      <c r="G20" s="79">
        <v>5</v>
      </c>
      <c r="H20" s="79">
        <v>6</v>
      </c>
      <c r="I20" s="79">
        <v>7</v>
      </c>
      <c r="J20" s="79">
        <v>8</v>
      </c>
      <c r="K20" s="79">
        <v>9</v>
      </c>
      <c r="L20" s="79">
        <v>10</v>
      </c>
      <c r="M20" s="79">
        <v>11</v>
      </c>
      <c r="N20" s="79">
        <v>12</v>
      </c>
    </row>
    <row r="21" spans="1:14" ht="15">
      <c r="A21" s="79"/>
      <c r="B21" s="233"/>
      <c r="C21" s="234"/>
      <c r="D21" s="235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ht="15">
      <c r="A22" s="82" t="s">
        <v>521</v>
      </c>
      <c r="B22" s="80">
        <v>9</v>
      </c>
      <c r="C22" s="80">
        <v>0</v>
      </c>
      <c r="D22" s="80">
        <v>1</v>
      </c>
      <c r="E22" s="124">
        <v>69974774</v>
      </c>
      <c r="F22" s="124"/>
      <c r="G22" s="124">
        <v>17736659</v>
      </c>
      <c r="H22" s="124"/>
      <c r="I22" s="124">
        <v>7547577</v>
      </c>
      <c r="J22" s="124">
        <v>13834773</v>
      </c>
      <c r="K22" s="124">
        <v>1029464</v>
      </c>
      <c r="L22" s="124">
        <f>SUM(E22:K22)</f>
        <v>110123247</v>
      </c>
      <c r="M22" s="124"/>
      <c r="N22" s="124"/>
    </row>
    <row r="23" spans="1:14" ht="15">
      <c r="A23" s="82"/>
      <c r="B23" s="230"/>
      <c r="C23" s="231"/>
      <c r="D23" s="232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ht="15">
      <c r="A24" s="63" t="s">
        <v>448</v>
      </c>
      <c r="B24" s="80">
        <v>9</v>
      </c>
      <c r="C24" s="80">
        <v>0</v>
      </c>
      <c r="D24" s="80">
        <v>2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15">
      <c r="A25" s="63" t="s">
        <v>449</v>
      </c>
      <c r="B25" s="80">
        <v>9</v>
      </c>
      <c r="C25" s="80">
        <v>0</v>
      </c>
      <c r="D25" s="80">
        <v>3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4" ht="15">
      <c r="A26" s="82" t="s">
        <v>522</v>
      </c>
      <c r="B26" s="80">
        <v>9</v>
      </c>
      <c r="C26" s="80">
        <v>0</v>
      </c>
      <c r="D26" s="80">
        <v>4</v>
      </c>
      <c r="E26" s="124">
        <v>69974774</v>
      </c>
      <c r="F26" s="124"/>
      <c r="G26" s="124">
        <v>17736659</v>
      </c>
      <c r="H26" s="124"/>
      <c r="I26" s="124">
        <v>7547577</v>
      </c>
      <c r="J26" s="124">
        <v>13834773</v>
      </c>
      <c r="K26" s="124">
        <v>1029464</v>
      </c>
      <c r="L26" s="124">
        <f aca="true" t="shared" si="0" ref="L26:L54">SUM(E26:K26)</f>
        <v>110123247</v>
      </c>
      <c r="M26" s="124"/>
      <c r="N26" s="124"/>
    </row>
    <row r="27" spans="1:14" ht="15">
      <c r="A27" s="82"/>
      <c r="B27" s="230"/>
      <c r="C27" s="231"/>
      <c r="D27" s="232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14" ht="15">
      <c r="A28" s="63" t="s">
        <v>450</v>
      </c>
      <c r="B28" s="80">
        <v>9</v>
      </c>
      <c r="C28" s="80">
        <v>0</v>
      </c>
      <c r="D28" s="80">
        <v>5</v>
      </c>
      <c r="E28" s="124"/>
      <c r="F28" s="124"/>
      <c r="G28" s="124"/>
      <c r="H28" s="124"/>
      <c r="I28" s="124"/>
      <c r="J28" s="124"/>
      <c r="K28" s="124">
        <v>1231911</v>
      </c>
      <c r="L28" s="124">
        <f t="shared" si="0"/>
        <v>1231911</v>
      </c>
      <c r="M28" s="124"/>
      <c r="N28" s="124"/>
    </row>
    <row r="29" spans="1:14" ht="15">
      <c r="A29" s="63" t="s">
        <v>451</v>
      </c>
      <c r="B29" s="80">
        <v>9</v>
      </c>
      <c r="C29" s="80">
        <v>0</v>
      </c>
      <c r="D29" s="80">
        <v>6</v>
      </c>
      <c r="E29" s="124"/>
      <c r="F29" s="124"/>
      <c r="G29" s="124"/>
      <c r="H29" s="124"/>
      <c r="I29" s="124"/>
      <c r="J29" s="124"/>
      <c r="K29" s="124"/>
      <c r="L29" s="124">
        <f t="shared" si="0"/>
        <v>0</v>
      </c>
      <c r="M29" s="124"/>
      <c r="N29" s="124"/>
    </row>
    <row r="30" spans="1:14" ht="15">
      <c r="A30" s="63" t="s">
        <v>452</v>
      </c>
      <c r="B30" s="80">
        <v>9</v>
      </c>
      <c r="C30" s="80">
        <v>0</v>
      </c>
      <c r="D30" s="80">
        <v>7</v>
      </c>
      <c r="E30" s="124"/>
      <c r="F30" s="124"/>
      <c r="G30" s="124"/>
      <c r="H30" s="124"/>
      <c r="I30" s="124"/>
      <c r="J30" s="124"/>
      <c r="K30" s="124">
        <f>SUM(K28:K29)</f>
        <v>1231911</v>
      </c>
      <c r="L30" s="124">
        <f t="shared" si="0"/>
        <v>1231911</v>
      </c>
      <c r="M30" s="124"/>
      <c r="N30" s="124"/>
    </row>
    <row r="31" spans="1:14" ht="15">
      <c r="A31" s="63"/>
      <c r="B31" s="230"/>
      <c r="C31" s="231"/>
      <c r="D31" s="232"/>
      <c r="E31" s="124"/>
      <c r="F31" s="124"/>
      <c r="G31" s="124"/>
      <c r="H31" s="124"/>
      <c r="I31" s="124"/>
      <c r="J31" s="124"/>
      <c r="K31" s="124"/>
      <c r="L31" s="124">
        <f t="shared" si="0"/>
        <v>0</v>
      </c>
      <c r="M31" s="124"/>
      <c r="N31" s="124"/>
    </row>
    <row r="32" spans="1:14" ht="15">
      <c r="A32" s="63" t="s">
        <v>453</v>
      </c>
      <c r="B32" s="80">
        <v>9</v>
      </c>
      <c r="C32" s="80">
        <v>0</v>
      </c>
      <c r="D32" s="80">
        <v>8</v>
      </c>
      <c r="E32" s="124">
        <v>30000000</v>
      </c>
      <c r="F32" s="124"/>
      <c r="G32" s="124"/>
      <c r="H32" s="124"/>
      <c r="I32" s="124"/>
      <c r="J32" s="124"/>
      <c r="K32" s="124"/>
      <c r="L32" s="124">
        <f t="shared" si="0"/>
        <v>30000000</v>
      </c>
      <c r="M32" s="124"/>
      <c r="N32" s="124"/>
    </row>
    <row r="33" spans="1:14" ht="15">
      <c r="A33" s="63" t="s">
        <v>454</v>
      </c>
      <c r="B33" s="80">
        <v>9</v>
      </c>
      <c r="C33" s="80">
        <v>0</v>
      </c>
      <c r="D33" s="80">
        <v>9</v>
      </c>
      <c r="E33" s="124"/>
      <c r="F33" s="124"/>
      <c r="G33" s="124"/>
      <c r="H33" s="124"/>
      <c r="I33" s="124"/>
      <c r="J33" s="124"/>
      <c r="K33" s="124"/>
      <c r="L33" s="124">
        <f t="shared" si="0"/>
        <v>0</v>
      </c>
      <c r="M33" s="124"/>
      <c r="N33" s="124"/>
    </row>
    <row r="34" spans="1:14" ht="15">
      <c r="A34" s="63" t="s">
        <v>455</v>
      </c>
      <c r="B34" s="80">
        <v>9</v>
      </c>
      <c r="C34" s="80">
        <v>1</v>
      </c>
      <c r="D34" s="80">
        <v>0</v>
      </c>
      <c r="E34" s="124"/>
      <c r="F34" s="124"/>
      <c r="G34" s="124"/>
      <c r="H34" s="124"/>
      <c r="I34" s="124"/>
      <c r="J34" s="124"/>
      <c r="K34" s="124"/>
      <c r="L34" s="124">
        <f t="shared" si="0"/>
        <v>0</v>
      </c>
      <c r="M34" s="124"/>
      <c r="N34" s="124"/>
    </row>
    <row r="35" spans="1:14" ht="15">
      <c r="A35" s="63" t="s">
        <v>456</v>
      </c>
      <c r="B35" s="80">
        <v>9</v>
      </c>
      <c r="C35" s="80">
        <v>1</v>
      </c>
      <c r="D35" s="80">
        <v>1</v>
      </c>
      <c r="E35" s="124"/>
      <c r="F35" s="124"/>
      <c r="G35" s="124">
        <v>1029464</v>
      </c>
      <c r="H35" s="124"/>
      <c r="I35" s="124"/>
      <c r="J35" s="124"/>
      <c r="K35" s="124">
        <v>-1029464</v>
      </c>
      <c r="L35" s="124">
        <f t="shared" si="0"/>
        <v>0</v>
      </c>
      <c r="M35" s="124"/>
      <c r="N35" s="124"/>
    </row>
    <row r="36" spans="1:14" ht="15">
      <c r="A36" s="63" t="s">
        <v>457</v>
      </c>
      <c r="B36" s="80">
        <v>9</v>
      </c>
      <c r="C36" s="80">
        <v>1</v>
      </c>
      <c r="D36" s="80">
        <v>2</v>
      </c>
      <c r="E36" s="124"/>
      <c r="F36" s="124"/>
      <c r="G36" s="124"/>
      <c r="H36" s="124"/>
      <c r="I36" s="124">
        <v>-6963777</v>
      </c>
      <c r="J36" s="124">
        <v>432798</v>
      </c>
      <c r="K36" s="124"/>
      <c r="L36" s="124">
        <f t="shared" si="0"/>
        <v>-6530979</v>
      </c>
      <c r="M36" s="124"/>
      <c r="N36" s="124"/>
    </row>
    <row r="37" spans="1:14" ht="15">
      <c r="A37" s="63"/>
      <c r="B37" s="230"/>
      <c r="C37" s="231"/>
      <c r="D37" s="232"/>
      <c r="E37" s="124"/>
      <c r="F37" s="124"/>
      <c r="G37" s="124"/>
      <c r="H37" s="124"/>
      <c r="I37" s="124"/>
      <c r="J37" s="124"/>
      <c r="K37" s="124"/>
      <c r="L37" s="124">
        <f>SUM(E37:K37)</f>
        <v>0</v>
      </c>
      <c r="M37" s="124"/>
      <c r="N37" s="124"/>
    </row>
    <row r="38" spans="1:14" ht="14.25" customHeight="1">
      <c r="A38" s="82" t="s">
        <v>523</v>
      </c>
      <c r="B38" s="80">
        <v>9</v>
      </c>
      <c r="C38" s="80">
        <v>1</v>
      </c>
      <c r="D38" s="80">
        <v>3</v>
      </c>
      <c r="E38" s="124">
        <f aca="true" t="shared" si="1" ref="E38:J38">SUM(E26:E36)</f>
        <v>99974774</v>
      </c>
      <c r="F38" s="124">
        <f t="shared" si="1"/>
        <v>0</v>
      </c>
      <c r="G38" s="124">
        <f t="shared" si="1"/>
        <v>18766123</v>
      </c>
      <c r="H38" s="124">
        <f t="shared" si="1"/>
        <v>0</v>
      </c>
      <c r="I38" s="124">
        <f t="shared" si="1"/>
        <v>583800</v>
      </c>
      <c r="J38" s="124">
        <f t="shared" si="1"/>
        <v>14267571</v>
      </c>
      <c r="K38" s="124">
        <f>K26+K30+SUM(K32:K36)</f>
        <v>1231911</v>
      </c>
      <c r="L38" s="124">
        <f>SUM(E38:K38)</f>
        <v>134824179</v>
      </c>
      <c r="M38" s="124"/>
      <c r="N38" s="124"/>
    </row>
    <row r="39" spans="1:14" ht="15">
      <c r="A39" s="82"/>
      <c r="B39" s="230"/>
      <c r="C39" s="231"/>
      <c r="D39" s="232"/>
      <c r="E39" s="124"/>
      <c r="F39" s="124"/>
      <c r="G39" s="124"/>
      <c r="H39" s="124"/>
      <c r="I39" s="124"/>
      <c r="J39" s="124"/>
      <c r="K39" s="124"/>
      <c r="L39" s="124">
        <f t="shared" si="0"/>
        <v>0</v>
      </c>
      <c r="M39" s="124"/>
      <c r="N39" s="124"/>
    </row>
    <row r="40" spans="1:14" ht="15">
      <c r="A40" s="63" t="s">
        <v>458</v>
      </c>
      <c r="B40" s="80">
        <v>9</v>
      </c>
      <c r="C40" s="80">
        <v>1</v>
      </c>
      <c r="D40" s="80">
        <v>4</v>
      </c>
      <c r="E40" s="124"/>
      <c r="F40" s="124"/>
      <c r="G40" s="124"/>
      <c r="H40" s="124"/>
      <c r="I40" s="124"/>
      <c r="J40" s="124"/>
      <c r="K40" s="124"/>
      <c r="L40" s="124">
        <f t="shared" si="0"/>
        <v>0</v>
      </c>
      <c r="M40" s="124"/>
      <c r="N40" s="124"/>
    </row>
    <row r="41" spans="1:14" ht="15">
      <c r="A41" s="63" t="s">
        <v>459</v>
      </c>
      <c r="B41" s="80">
        <v>9</v>
      </c>
      <c r="C41" s="80">
        <v>1</v>
      </c>
      <c r="D41" s="80">
        <v>5</v>
      </c>
      <c r="E41" s="124"/>
      <c r="F41" s="124"/>
      <c r="G41" s="124"/>
      <c r="H41" s="124"/>
      <c r="I41" s="124"/>
      <c r="J41" s="124"/>
      <c r="K41" s="124"/>
      <c r="L41" s="124">
        <f t="shared" si="0"/>
        <v>0</v>
      </c>
      <c r="M41" s="124"/>
      <c r="N41" s="124"/>
    </row>
    <row r="42" spans="1:14" ht="15">
      <c r="A42" s="82" t="s">
        <v>524</v>
      </c>
      <c r="B42" s="80">
        <v>9</v>
      </c>
      <c r="C42" s="80">
        <v>1</v>
      </c>
      <c r="D42" s="80">
        <v>6</v>
      </c>
      <c r="E42" s="124">
        <v>99974774</v>
      </c>
      <c r="F42" s="124">
        <v>0</v>
      </c>
      <c r="G42" s="124">
        <v>18766123</v>
      </c>
      <c r="H42" s="124">
        <v>0</v>
      </c>
      <c r="I42" s="124">
        <v>583800</v>
      </c>
      <c r="J42" s="124">
        <v>14267571</v>
      </c>
      <c r="K42" s="124">
        <v>1231911</v>
      </c>
      <c r="L42" s="124">
        <f t="shared" si="0"/>
        <v>134824179</v>
      </c>
      <c r="M42" s="124"/>
      <c r="N42" s="124"/>
    </row>
    <row r="43" spans="1:14" ht="15">
      <c r="A43" s="82"/>
      <c r="B43" s="230"/>
      <c r="C43" s="231"/>
      <c r="D43" s="232"/>
      <c r="E43" s="124"/>
      <c r="F43" s="124"/>
      <c r="G43" s="124"/>
      <c r="H43" s="124"/>
      <c r="I43" s="124"/>
      <c r="J43" s="124"/>
      <c r="K43" s="124"/>
      <c r="L43" s="124">
        <f t="shared" si="0"/>
        <v>0</v>
      </c>
      <c r="M43" s="124"/>
      <c r="N43" s="124"/>
    </row>
    <row r="44" spans="1:14" ht="15">
      <c r="A44" s="63" t="s">
        <v>460</v>
      </c>
      <c r="B44" s="80">
        <v>9</v>
      </c>
      <c r="C44" s="80">
        <v>1</v>
      </c>
      <c r="D44" s="80">
        <v>7</v>
      </c>
      <c r="E44" s="124"/>
      <c r="F44" s="124"/>
      <c r="G44" s="124"/>
      <c r="H44" s="124"/>
      <c r="I44" s="124"/>
      <c r="J44" s="124"/>
      <c r="K44" s="124"/>
      <c r="L44" s="124">
        <f t="shared" si="0"/>
        <v>0</v>
      </c>
      <c r="M44" s="124"/>
      <c r="N44" s="124"/>
    </row>
    <row r="45" spans="1:14" ht="15">
      <c r="A45" s="63" t="s">
        <v>461</v>
      </c>
      <c r="B45" s="80">
        <v>9</v>
      </c>
      <c r="C45" s="80">
        <v>1</v>
      </c>
      <c r="D45" s="80">
        <v>8</v>
      </c>
      <c r="E45" s="124"/>
      <c r="F45" s="124"/>
      <c r="G45" s="124"/>
      <c r="H45" s="124"/>
      <c r="I45" s="124"/>
      <c r="J45" s="124"/>
      <c r="K45" s="124"/>
      <c r="L45" s="124">
        <f t="shared" si="0"/>
        <v>0</v>
      </c>
      <c r="M45" s="124"/>
      <c r="N45" s="124"/>
    </row>
    <row r="46" spans="1:14" ht="15">
      <c r="A46" s="63" t="s">
        <v>462</v>
      </c>
      <c r="B46" s="80">
        <v>9</v>
      </c>
      <c r="C46" s="80">
        <v>1</v>
      </c>
      <c r="D46" s="80">
        <v>9</v>
      </c>
      <c r="E46" s="124"/>
      <c r="F46" s="124"/>
      <c r="G46" s="124"/>
      <c r="H46" s="124"/>
      <c r="I46" s="124"/>
      <c r="J46" s="124"/>
      <c r="K46" s="124"/>
      <c r="L46" s="124">
        <f t="shared" si="0"/>
        <v>0</v>
      </c>
      <c r="M46" s="124"/>
      <c r="N46" s="124"/>
    </row>
    <row r="47" spans="1:14" ht="15">
      <c r="A47" s="63"/>
      <c r="B47" s="230"/>
      <c r="C47" s="231"/>
      <c r="D47" s="232"/>
      <c r="E47" s="124"/>
      <c r="F47" s="124"/>
      <c r="G47" s="124"/>
      <c r="H47" s="124"/>
      <c r="I47" s="124"/>
      <c r="J47" s="124"/>
      <c r="K47" s="124"/>
      <c r="L47" s="124">
        <f t="shared" si="0"/>
        <v>0</v>
      </c>
      <c r="M47" s="124"/>
      <c r="N47" s="124"/>
    </row>
    <row r="48" spans="1:14" ht="15">
      <c r="A48" s="63" t="s">
        <v>463</v>
      </c>
      <c r="B48" s="80">
        <v>9</v>
      </c>
      <c r="C48" s="80">
        <v>2</v>
      </c>
      <c r="D48" s="80">
        <v>0</v>
      </c>
      <c r="E48" s="124"/>
      <c r="F48" s="124"/>
      <c r="G48" s="124"/>
      <c r="H48" s="124"/>
      <c r="I48" s="124"/>
      <c r="J48" s="124"/>
      <c r="K48" s="124"/>
      <c r="L48" s="124">
        <f t="shared" si="0"/>
        <v>0</v>
      </c>
      <c r="M48" s="124"/>
      <c r="N48" s="124"/>
    </row>
    <row r="49" spans="1:14" ht="15">
      <c r="A49" s="63" t="s">
        <v>464</v>
      </c>
      <c r="B49" s="80">
        <v>9</v>
      </c>
      <c r="C49" s="80">
        <v>2</v>
      </c>
      <c r="D49" s="80">
        <v>1</v>
      </c>
      <c r="E49" s="124"/>
      <c r="F49" s="124"/>
      <c r="G49" s="124"/>
      <c r="H49" s="124"/>
      <c r="I49" s="124"/>
      <c r="J49" s="124"/>
      <c r="K49" s="124"/>
      <c r="L49" s="124">
        <f t="shared" si="0"/>
        <v>0</v>
      </c>
      <c r="M49" s="124"/>
      <c r="N49" s="124"/>
    </row>
    <row r="50" spans="1:14" ht="15">
      <c r="A50" s="63" t="s">
        <v>465</v>
      </c>
      <c r="B50" s="80">
        <v>9</v>
      </c>
      <c r="C50" s="80">
        <v>2</v>
      </c>
      <c r="D50" s="80">
        <v>2</v>
      </c>
      <c r="E50" s="124"/>
      <c r="F50" s="124"/>
      <c r="G50" s="124"/>
      <c r="H50" s="124"/>
      <c r="I50" s="124"/>
      <c r="J50" s="124"/>
      <c r="K50" s="124"/>
      <c r="L50" s="124">
        <f t="shared" si="0"/>
        <v>0</v>
      </c>
      <c r="M50" s="124"/>
      <c r="N50" s="124"/>
    </row>
    <row r="51" spans="1:14" ht="15">
      <c r="A51" s="63" t="s">
        <v>466</v>
      </c>
      <c r="B51" s="80">
        <v>9</v>
      </c>
      <c r="C51" s="80">
        <v>2</v>
      </c>
      <c r="D51" s="80">
        <v>3</v>
      </c>
      <c r="E51" s="124"/>
      <c r="F51" s="124"/>
      <c r="G51" s="124">
        <v>1231911</v>
      </c>
      <c r="H51" s="124"/>
      <c r="I51" s="124"/>
      <c r="J51" s="124"/>
      <c r="K51" s="124">
        <v>-1231911</v>
      </c>
      <c r="L51" s="124">
        <f t="shared" si="0"/>
        <v>0</v>
      </c>
      <c r="M51" s="124"/>
      <c r="N51" s="124"/>
    </row>
    <row r="52" spans="1:14" ht="15">
      <c r="A52" s="63" t="s">
        <v>467</v>
      </c>
      <c r="B52" s="80">
        <v>9</v>
      </c>
      <c r="C52" s="80">
        <v>2</v>
      </c>
      <c r="D52" s="80">
        <v>4</v>
      </c>
      <c r="E52" s="124"/>
      <c r="F52" s="124"/>
      <c r="G52" s="124"/>
      <c r="H52" s="124"/>
      <c r="I52" s="124">
        <v>69084</v>
      </c>
      <c r="J52" s="124">
        <v>-8116</v>
      </c>
      <c r="K52" s="124"/>
      <c r="L52" s="124">
        <f t="shared" si="0"/>
        <v>60968</v>
      </c>
      <c r="M52" s="124"/>
      <c r="N52" s="124"/>
    </row>
    <row r="53" spans="1:14" ht="15">
      <c r="A53" s="63"/>
      <c r="B53" s="230"/>
      <c r="C53" s="231"/>
      <c r="D53" s="232"/>
      <c r="E53" s="124"/>
      <c r="F53" s="124"/>
      <c r="G53" s="124"/>
      <c r="H53" s="124"/>
      <c r="I53" s="124"/>
      <c r="J53" s="124"/>
      <c r="K53" s="124"/>
      <c r="L53" s="124">
        <f t="shared" si="0"/>
        <v>0</v>
      </c>
      <c r="M53" s="124"/>
      <c r="N53" s="124"/>
    </row>
    <row r="54" spans="1:14" ht="15" customHeight="1">
      <c r="A54" s="82" t="s">
        <v>525</v>
      </c>
      <c r="B54" s="80">
        <v>9</v>
      </c>
      <c r="C54" s="80">
        <v>2</v>
      </c>
      <c r="D54" s="80">
        <v>5</v>
      </c>
      <c r="E54" s="124">
        <v>99974774</v>
      </c>
      <c r="F54" s="124"/>
      <c r="G54" s="124">
        <f>G42+G51</f>
        <v>19998034</v>
      </c>
      <c r="H54" s="124"/>
      <c r="I54" s="124">
        <f>I42+I52</f>
        <v>652884</v>
      </c>
      <c r="J54" s="124">
        <f>J42+J52</f>
        <v>14259455</v>
      </c>
      <c r="K54" s="124">
        <v>0</v>
      </c>
      <c r="L54" s="124">
        <f t="shared" si="0"/>
        <v>134885147</v>
      </c>
      <c r="M54" s="124"/>
      <c r="N54" s="124"/>
    </row>
    <row r="56" spans="9:12" ht="23.25" customHeight="1">
      <c r="I56" s="158"/>
      <c r="L56" s="158"/>
    </row>
    <row r="58" spans="1:12" ht="12.75">
      <c r="A58" s="188" t="s">
        <v>530</v>
      </c>
      <c r="B58" s="188"/>
      <c r="E58" s="83"/>
      <c r="F58" s="83"/>
      <c r="G58" s="83"/>
      <c r="I58" s="167"/>
      <c r="J58" s="167"/>
      <c r="K58" s="18" t="s">
        <v>152</v>
      </c>
      <c r="L58" s="167"/>
    </row>
    <row r="59" spans="1:12" ht="12.75">
      <c r="A59" s="188" t="s">
        <v>541</v>
      </c>
      <c r="B59" s="188"/>
      <c r="E59" s="83"/>
      <c r="F59" s="83"/>
      <c r="G59" s="83"/>
      <c r="H59" s="18"/>
      <c r="I59" s="101" t="s">
        <v>9</v>
      </c>
      <c r="J59" s="188" t="s">
        <v>536</v>
      </c>
      <c r="K59" s="188"/>
      <c r="L59" s="188"/>
    </row>
    <row r="60" spans="5:7" ht="12.75">
      <c r="E60" s="83"/>
      <c r="F60" s="83"/>
      <c r="G60" s="83"/>
    </row>
  </sheetData>
  <sheetProtection/>
  <mergeCells count="33">
    <mergeCell ref="A58:B58"/>
    <mergeCell ref="B21:D21"/>
    <mergeCell ref="B23:D23"/>
    <mergeCell ref="B27:D27"/>
    <mergeCell ref="B31:D31"/>
    <mergeCell ref="A59:B59"/>
    <mergeCell ref="B37:D37"/>
    <mergeCell ref="B39:D39"/>
    <mergeCell ref="B43:D43"/>
    <mergeCell ref="B47:D47"/>
    <mergeCell ref="B53:D53"/>
    <mergeCell ref="A18:A19"/>
    <mergeCell ref="B18:D19"/>
    <mergeCell ref="E18:L18"/>
    <mergeCell ref="M18:M19"/>
    <mergeCell ref="N18:N19"/>
    <mergeCell ref="B20:D20"/>
    <mergeCell ref="B15:D16"/>
    <mergeCell ref="E15:L15"/>
    <mergeCell ref="M15:M16"/>
    <mergeCell ref="N15:N16"/>
    <mergeCell ref="B17:D17"/>
    <mergeCell ref="E17:L17"/>
    <mergeCell ref="J59:L59"/>
    <mergeCell ref="M2:N2"/>
    <mergeCell ref="B3:N3"/>
    <mergeCell ref="B4:N4"/>
    <mergeCell ref="B5:N5"/>
    <mergeCell ref="B7:N7"/>
    <mergeCell ref="A9:N9"/>
    <mergeCell ref="B6:N6"/>
    <mergeCell ref="A10:N10"/>
    <mergeCell ref="A15:A16"/>
  </mergeCells>
  <printOptions horizontalCentered="1"/>
  <pageMargins left="0.1968503937007874" right="0.1968503937007874" top="0.31496062992125984" bottom="0.2362204724409449" header="0" footer="0"/>
  <pageSetup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61.421875" style="10" customWidth="1"/>
    <col min="2" max="2" width="41.57421875" style="3" customWidth="1"/>
    <col min="3" max="16384" width="9.140625" style="3" customWidth="1"/>
  </cols>
  <sheetData>
    <row r="1" spans="1:11" ht="13.5">
      <c r="A1" s="8" t="s">
        <v>101</v>
      </c>
      <c r="B1" s="1" t="s">
        <v>96</v>
      </c>
      <c r="C1" s="2"/>
      <c r="E1" s="2"/>
      <c r="F1" s="2"/>
      <c r="G1" s="4"/>
      <c r="I1" s="5"/>
      <c r="J1" s="5"/>
      <c r="K1" s="5"/>
    </row>
    <row r="2" spans="1:11" ht="13.5">
      <c r="A2" s="236" t="s">
        <v>105</v>
      </c>
      <c r="B2" s="1" t="s">
        <v>102</v>
      </c>
      <c r="C2" s="2"/>
      <c r="E2" s="2"/>
      <c r="F2" s="2"/>
      <c r="G2" s="4"/>
      <c r="I2" s="5"/>
      <c r="J2" s="5"/>
      <c r="K2" s="5"/>
    </row>
    <row r="3" spans="1:11" ht="34.5" customHeight="1">
      <c r="A3" s="237"/>
      <c r="B3" s="1"/>
      <c r="C3" s="6"/>
      <c r="D3" s="6"/>
      <c r="E3" s="6"/>
      <c r="F3" s="6"/>
      <c r="G3" s="6"/>
      <c r="H3" s="6"/>
      <c r="I3" s="6"/>
      <c r="J3" s="6"/>
      <c r="K3" s="6"/>
    </row>
    <row r="4" spans="1:11" ht="48.75" customHeight="1">
      <c r="A4" s="112" t="s">
        <v>103</v>
      </c>
      <c r="B4" s="112" t="s">
        <v>104</v>
      </c>
      <c r="C4" s="6"/>
      <c r="D4" s="6"/>
      <c r="E4" s="6"/>
      <c r="F4" s="6"/>
      <c r="G4" s="6"/>
      <c r="H4" s="6"/>
      <c r="I4" s="6"/>
      <c r="J4" s="6"/>
      <c r="K4" s="6"/>
    </row>
    <row r="5" spans="1:2" ht="13.5">
      <c r="A5" s="104"/>
      <c r="B5" s="105"/>
    </row>
    <row r="6" spans="1:2" ht="13.5">
      <c r="A6" s="106"/>
      <c r="B6" s="105"/>
    </row>
    <row r="7" spans="1:2" ht="12.75">
      <c r="A7" s="107"/>
      <c r="B7" s="105"/>
    </row>
    <row r="8" spans="1:2" ht="12.75">
      <c r="A8" s="105"/>
      <c r="B8" s="108"/>
    </row>
    <row r="9" spans="1:2" ht="12.75">
      <c r="A9" s="109"/>
      <c r="B9" s="105"/>
    </row>
    <row r="10" spans="1:2" ht="12.75">
      <c r="A10" s="105"/>
      <c r="B10" s="105"/>
    </row>
    <row r="11" spans="1:2" ht="12.75">
      <c r="A11" s="105"/>
      <c r="B11" s="105"/>
    </row>
    <row r="12" spans="1:2" ht="12.75">
      <c r="A12" s="110"/>
      <c r="B12" s="105"/>
    </row>
    <row r="13" spans="1:2" ht="15" customHeight="1">
      <c r="A13" s="110"/>
      <c r="B13" s="105"/>
    </row>
    <row r="14" spans="1:2" ht="17.25" customHeight="1">
      <c r="A14" s="110"/>
      <c r="B14" s="105"/>
    </row>
    <row r="15" spans="1:2" ht="12.75">
      <c r="A15" s="110"/>
      <c r="B15" s="105"/>
    </row>
    <row r="16" spans="1:2" ht="12.75">
      <c r="A16" s="110"/>
      <c r="B16" s="105"/>
    </row>
    <row r="17" spans="1:2" ht="12.75">
      <c r="A17" s="110"/>
      <c r="B17" s="105"/>
    </row>
    <row r="18" spans="1:2" ht="13.5">
      <c r="A18" s="111"/>
      <c r="B18" s="105"/>
    </row>
    <row r="19" spans="1:2" ht="12.75">
      <c r="A19" s="110"/>
      <c r="B19" s="105"/>
    </row>
    <row r="20" spans="1:2" ht="12.75">
      <c r="A20" s="110"/>
      <c r="B20" s="105"/>
    </row>
    <row r="21" spans="1:2" ht="12.75">
      <c r="A21" s="110"/>
      <c r="B21" s="105"/>
    </row>
    <row r="22" spans="1:2" ht="17.25" customHeight="1">
      <c r="A22" s="104"/>
      <c r="B22" s="105"/>
    </row>
    <row r="23" spans="1:2" ht="12.75">
      <c r="A23" s="110"/>
      <c r="B23" s="105"/>
    </row>
    <row r="24" spans="1:2" ht="12.75">
      <c r="A24" s="110"/>
      <c r="B24" s="105"/>
    </row>
    <row r="25" spans="1:2" ht="12.75">
      <c r="A25" s="110"/>
      <c r="B25" s="105"/>
    </row>
    <row r="26" spans="1:2" ht="12.75">
      <c r="A26" s="110"/>
      <c r="B26" s="105"/>
    </row>
    <row r="27" spans="1:2" ht="12.75">
      <c r="A27" s="110"/>
      <c r="B27" s="105"/>
    </row>
    <row r="28" spans="1:2" ht="12.75">
      <c r="A28" s="110"/>
      <c r="B28" s="105"/>
    </row>
    <row r="30" spans="1:2" ht="13.5">
      <c r="A30" s="7" t="s">
        <v>93</v>
      </c>
      <c r="B30" s="4" t="s">
        <v>94</v>
      </c>
    </row>
    <row r="31" spans="1:2" ht="13.5">
      <c r="A31" s="8"/>
      <c r="B31" s="9"/>
    </row>
    <row r="32" ht="13.5">
      <c r="B32" s="4" t="s">
        <v>95</v>
      </c>
    </row>
    <row r="33" ht="12.75">
      <c r="B33" s="9"/>
    </row>
  </sheetData>
  <sheetProtection/>
  <mergeCells count="1">
    <mergeCell ref="A2:A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Nermin Sijercic</cp:lastModifiedBy>
  <cp:lastPrinted>2023-01-16T12:48:37Z</cp:lastPrinted>
  <dcterms:created xsi:type="dcterms:W3CDTF">2013-02-28T13:16:08Z</dcterms:created>
  <dcterms:modified xsi:type="dcterms:W3CDTF">2023-07-31T14:23:00Z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